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IRABELA\Ceniki\Airabela\2019\"/>
    </mc:Choice>
  </mc:AlternateContent>
  <xr:revisionPtr revIDLastSave="0" documentId="13_ncr:1_{C24D2A42-770B-4761-8024-F788A4CD5FF7}" xr6:coauthVersionLast="43" xr6:coauthVersionMax="43" xr10:uidLastSave="{00000000-0000-0000-0000-000000000000}"/>
  <bookViews>
    <workbookView xWindow="-120" yWindow="-120" windowWidth="29040" windowHeight="17640" xr2:uid="{00000000-000D-0000-FFFF-FFFF00000000}"/>
  </bookViews>
  <sheets>
    <sheet name="DAIKIN ALTHERMA" sheetId="5" r:id="rId1"/>
  </sheets>
  <externalReferences>
    <externalReference r:id="rId2"/>
  </externalReferences>
  <definedNames>
    <definedName name="_xlnm.Print_Area" localSheetId="0">'DAIKIN ALTHERMA'!$A$1:$I$476</definedName>
  </definedNames>
  <calcPr calcId="181029"/>
</workbook>
</file>

<file path=xl/calcChain.xml><?xml version="1.0" encoding="utf-8"?>
<calcChain xmlns="http://schemas.openxmlformats.org/spreadsheetml/2006/main">
  <c r="G227" i="5" l="1"/>
  <c r="H227" i="5"/>
  <c r="G228" i="5"/>
  <c r="H228" i="5"/>
  <c r="G229" i="5"/>
  <c r="H229" i="5"/>
  <c r="H226" i="5"/>
  <c r="H445" i="5" l="1"/>
  <c r="G445" i="5"/>
  <c r="H444" i="5"/>
  <c r="G444" i="5"/>
  <c r="H443" i="5"/>
  <c r="G443" i="5"/>
  <c r="H442" i="5"/>
  <c r="G442" i="5"/>
  <c r="G434" i="5"/>
  <c r="H434" i="5"/>
  <c r="G435" i="5"/>
  <c r="H435" i="5"/>
  <c r="G436" i="5"/>
  <c r="H436" i="5"/>
  <c r="G437" i="5"/>
  <c r="H437" i="5"/>
  <c r="G438" i="5"/>
  <c r="H438" i="5"/>
  <c r="H433" i="5"/>
  <c r="G433" i="5"/>
  <c r="G422" i="5"/>
  <c r="G423" i="5"/>
  <c r="G424" i="5"/>
  <c r="G425" i="5"/>
  <c r="G426" i="5"/>
  <c r="G427" i="5"/>
  <c r="G428" i="5"/>
  <c r="G429" i="5"/>
  <c r="H423" i="5"/>
  <c r="H424" i="5"/>
  <c r="H425" i="5"/>
  <c r="H426" i="5"/>
  <c r="H427" i="5"/>
  <c r="H428" i="5"/>
  <c r="H429" i="5"/>
  <c r="H422" i="5"/>
  <c r="G234" i="5"/>
  <c r="H234" i="5"/>
  <c r="G147" i="5" l="1"/>
  <c r="H147" i="5"/>
  <c r="G146" i="5"/>
  <c r="H146" i="5"/>
  <c r="G142" i="5"/>
  <c r="H142" i="5"/>
  <c r="G47" i="5" l="1"/>
  <c r="H47" i="5"/>
  <c r="G46" i="5"/>
  <c r="H46" i="5"/>
  <c r="G45" i="5"/>
  <c r="H45" i="5"/>
  <c r="G44" i="5"/>
  <c r="H44" i="5"/>
  <c r="G43" i="5"/>
  <c r="H43" i="5"/>
  <c r="G42" i="5"/>
  <c r="H42" i="5"/>
  <c r="G41" i="5"/>
  <c r="H41" i="5"/>
  <c r="G40" i="5"/>
  <c r="H40" i="5"/>
  <c r="G59" i="5"/>
  <c r="H59" i="5"/>
  <c r="G58" i="5"/>
  <c r="H58" i="5"/>
  <c r="G57" i="5"/>
  <c r="H57" i="5"/>
  <c r="G56" i="5"/>
  <c r="H56" i="5"/>
  <c r="G24" i="5"/>
  <c r="H24" i="5"/>
  <c r="G23" i="5"/>
  <c r="H23" i="5"/>
  <c r="G22" i="5"/>
  <c r="H22" i="5"/>
  <c r="G21" i="5"/>
  <c r="H21" i="5"/>
  <c r="G9" i="5"/>
  <c r="H9" i="5"/>
  <c r="G10" i="5"/>
  <c r="H10" i="5"/>
  <c r="G11" i="5"/>
  <c r="H11" i="5"/>
  <c r="G154" i="5" l="1"/>
  <c r="H154" i="5"/>
  <c r="I261" i="5" l="1"/>
  <c r="I262" i="5"/>
  <c r="I260" i="5"/>
  <c r="I257" i="5"/>
  <c r="I258" i="5"/>
  <c r="I256" i="5"/>
  <c r="G153" i="5" l="1"/>
  <c r="H153" i="5"/>
  <c r="G345" i="5" l="1"/>
  <c r="G402" i="5" l="1"/>
  <c r="G403" i="5"/>
  <c r="H402" i="5"/>
  <c r="H403" i="5"/>
  <c r="H391" i="5" l="1"/>
  <c r="G391" i="5"/>
  <c r="H390" i="5"/>
  <c r="G390" i="5"/>
  <c r="H389" i="5"/>
  <c r="G389" i="5"/>
  <c r="G385" i="5"/>
  <c r="G386" i="5"/>
  <c r="G387" i="5"/>
  <c r="G388" i="5"/>
  <c r="G392" i="5"/>
  <c r="G393" i="5"/>
  <c r="G394" i="5"/>
  <c r="G395" i="5"/>
  <c r="G396" i="5"/>
  <c r="H385" i="5"/>
  <c r="H386" i="5"/>
  <c r="H387" i="5"/>
  <c r="H388" i="5"/>
  <c r="H392" i="5"/>
  <c r="H393" i="5"/>
  <c r="H394" i="5"/>
  <c r="H395" i="5"/>
  <c r="H396" i="5"/>
  <c r="H376" i="5" l="1"/>
  <c r="G376" i="5"/>
  <c r="H375" i="5"/>
  <c r="G375" i="5"/>
  <c r="H374" i="5"/>
  <c r="G374" i="5"/>
  <c r="G404" i="5" l="1"/>
  <c r="H404" i="5"/>
  <c r="G128" i="5"/>
  <c r="H128" i="5"/>
  <c r="G67" i="5" l="1"/>
  <c r="H67" i="5"/>
  <c r="G74" i="5"/>
  <c r="H74" i="5"/>
  <c r="H76" i="5" l="1"/>
  <c r="G76" i="5"/>
  <c r="H75" i="5"/>
  <c r="G75" i="5"/>
  <c r="H73" i="5"/>
  <c r="G73" i="5"/>
  <c r="H72" i="5"/>
  <c r="G72" i="5"/>
  <c r="H71" i="5"/>
  <c r="G71" i="5"/>
  <c r="H70" i="5"/>
  <c r="G70" i="5"/>
  <c r="H69" i="5"/>
  <c r="G69" i="5"/>
  <c r="H68" i="5"/>
  <c r="G68" i="5"/>
  <c r="H66" i="5"/>
  <c r="G66" i="5"/>
  <c r="H65" i="5"/>
  <c r="G65" i="5"/>
  <c r="H64" i="5"/>
  <c r="G64" i="5"/>
  <c r="H63" i="5"/>
  <c r="G63" i="5"/>
  <c r="H55" i="5"/>
  <c r="G55" i="5"/>
  <c r="H54" i="5"/>
  <c r="G54" i="5"/>
  <c r="H53" i="5"/>
  <c r="G53" i="5"/>
  <c r="H52" i="5"/>
  <c r="G52" i="5"/>
  <c r="H51" i="5"/>
  <c r="G51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0" i="5"/>
  <c r="G20" i="5"/>
  <c r="H19" i="5"/>
  <c r="G19" i="5"/>
  <c r="H18" i="5"/>
  <c r="G18" i="5"/>
  <c r="H17" i="5"/>
  <c r="G17" i="5"/>
  <c r="H16" i="5"/>
  <c r="G16" i="5"/>
  <c r="H15" i="5"/>
  <c r="G15" i="5"/>
  <c r="H8" i="5"/>
  <c r="G8" i="5"/>
  <c r="H7" i="5"/>
  <c r="G7" i="5"/>
  <c r="H6" i="5"/>
  <c r="G6" i="5"/>
  <c r="G92" i="5"/>
  <c r="H92" i="5"/>
  <c r="G93" i="5"/>
  <c r="H93" i="5"/>
  <c r="G94" i="5"/>
  <c r="H94" i="5"/>
  <c r="G95" i="5"/>
  <c r="H95" i="5"/>
  <c r="G96" i="5"/>
  <c r="H96" i="5"/>
  <c r="G97" i="5"/>
  <c r="H97" i="5"/>
  <c r="G101" i="5"/>
  <c r="H101" i="5"/>
  <c r="G102" i="5"/>
  <c r="H102" i="5"/>
  <c r="G103" i="5"/>
  <c r="H103" i="5"/>
  <c r="G104" i="5"/>
  <c r="H104" i="5"/>
  <c r="G105" i="5"/>
  <c r="H105" i="5"/>
  <c r="G106" i="5"/>
  <c r="H106" i="5"/>
  <c r="G107" i="5"/>
  <c r="H107" i="5"/>
  <c r="G108" i="5"/>
  <c r="H108" i="5"/>
  <c r="G112" i="5"/>
  <c r="H112" i="5"/>
  <c r="G113" i="5"/>
  <c r="H113" i="5"/>
  <c r="G114" i="5"/>
  <c r="H114" i="5"/>
  <c r="G115" i="5"/>
  <c r="H115" i="5"/>
  <c r="G116" i="5"/>
  <c r="H116" i="5"/>
  <c r="G117" i="5"/>
  <c r="H117" i="5"/>
  <c r="G118" i="5"/>
  <c r="H118" i="5"/>
  <c r="G119" i="5"/>
  <c r="H119" i="5"/>
  <c r="G123" i="5"/>
  <c r="H123" i="5"/>
  <c r="G256" i="5" l="1"/>
  <c r="H257" i="5"/>
  <c r="G257" i="5" l="1"/>
  <c r="H256" i="5"/>
  <c r="G334" i="5" l="1"/>
  <c r="G335" i="5"/>
  <c r="G336" i="5"/>
  <c r="G337" i="5"/>
  <c r="G338" i="5"/>
  <c r="G339" i="5"/>
  <c r="G340" i="5"/>
  <c r="G333" i="5"/>
  <c r="H334" i="5"/>
  <c r="H335" i="5"/>
  <c r="H336" i="5"/>
  <c r="H337" i="5"/>
  <c r="H338" i="5"/>
  <c r="H339" i="5"/>
  <c r="H340" i="5"/>
  <c r="H333" i="5"/>
  <c r="G343" i="5"/>
  <c r="H343" i="5"/>
  <c r="G344" i="5"/>
  <c r="H344" i="5"/>
  <c r="H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A333" i="5"/>
  <c r="A335" i="5"/>
  <c r="A336" i="5"/>
  <c r="A337" i="5"/>
  <c r="A338" i="5"/>
  <c r="A339" i="5"/>
  <c r="A340" i="5"/>
  <c r="H238" i="5" l="1"/>
  <c r="G238" i="5"/>
  <c r="H316" i="5"/>
  <c r="G316" i="5"/>
  <c r="H216" i="5"/>
  <c r="G216" i="5"/>
  <c r="G143" i="5"/>
  <c r="H143" i="5"/>
  <c r="G317" i="5" l="1"/>
  <c r="H317" i="5"/>
  <c r="G318" i="5"/>
  <c r="H318" i="5"/>
  <c r="G319" i="5"/>
  <c r="H319" i="5"/>
  <c r="G320" i="5"/>
  <c r="H320" i="5"/>
  <c r="G321" i="5"/>
  <c r="H321" i="5"/>
  <c r="G322" i="5"/>
  <c r="H322" i="5"/>
  <c r="H315" i="5"/>
  <c r="G315" i="5"/>
  <c r="H311" i="5"/>
  <c r="G311" i="5"/>
  <c r="H310" i="5"/>
  <c r="G310" i="5"/>
  <c r="H306" i="5"/>
  <c r="G306" i="5"/>
  <c r="H302" i="5"/>
  <c r="G302" i="5"/>
  <c r="H301" i="5"/>
  <c r="G301" i="5"/>
  <c r="H300" i="5"/>
  <c r="G300" i="5"/>
  <c r="G296" i="5"/>
  <c r="H296" i="5"/>
  <c r="H295" i="5"/>
  <c r="G295" i="5"/>
  <c r="H419" i="5"/>
  <c r="G419" i="5"/>
  <c r="H418" i="5"/>
  <c r="G418" i="5"/>
  <c r="G272" i="5"/>
  <c r="H272" i="5"/>
  <c r="G273" i="5"/>
  <c r="H273" i="5"/>
  <c r="G274" i="5"/>
  <c r="H274" i="5"/>
  <c r="G275" i="5"/>
  <c r="H275" i="5"/>
  <c r="G276" i="5"/>
  <c r="H276" i="5"/>
  <c r="G277" i="5"/>
  <c r="H277" i="5"/>
  <c r="G278" i="5"/>
  <c r="H278" i="5"/>
  <c r="G279" i="5"/>
  <c r="H279" i="5"/>
  <c r="G280" i="5"/>
  <c r="H280" i="5"/>
  <c r="G281" i="5"/>
  <c r="H281" i="5"/>
  <c r="H271" i="5"/>
  <c r="G271" i="5"/>
  <c r="H267" i="5"/>
  <c r="G267" i="5"/>
  <c r="H266" i="5"/>
  <c r="G266" i="5"/>
  <c r="H262" i="5"/>
  <c r="G262" i="5"/>
  <c r="H261" i="5"/>
  <c r="G261" i="5"/>
  <c r="H260" i="5"/>
  <c r="G260" i="5"/>
  <c r="G258" i="5"/>
  <c r="H258" i="5"/>
  <c r="G239" i="5"/>
  <c r="H239" i="5"/>
  <c r="G240" i="5"/>
  <c r="H240" i="5"/>
  <c r="H233" i="5"/>
  <c r="G233" i="5"/>
  <c r="G226" i="5"/>
  <c r="G401" i="5"/>
  <c r="H401" i="5"/>
  <c r="G405" i="5"/>
  <c r="H405" i="5"/>
  <c r="H400" i="5"/>
  <c r="G400" i="5"/>
  <c r="G164" i="5"/>
  <c r="H164" i="5"/>
  <c r="G144" i="5"/>
  <c r="H144" i="5"/>
  <c r="G145" i="5"/>
  <c r="H145" i="5"/>
  <c r="G148" i="5"/>
  <c r="H148" i="5"/>
  <c r="G149" i="5"/>
  <c r="H149" i="5"/>
  <c r="G150" i="5"/>
  <c r="H150" i="5"/>
  <c r="G151" i="5"/>
  <c r="H151" i="5"/>
  <c r="G152" i="5"/>
  <c r="H152" i="5"/>
  <c r="G155" i="5"/>
  <c r="H155" i="5"/>
  <c r="G163" i="5"/>
  <c r="H163" i="5"/>
  <c r="H141" i="5"/>
  <c r="G141" i="5"/>
  <c r="H384" i="5"/>
  <c r="G384" i="5"/>
  <c r="H205" i="5"/>
  <c r="G205" i="5"/>
  <c r="H215" i="5"/>
  <c r="G215" i="5"/>
  <c r="H214" i="5"/>
  <c r="G214" i="5"/>
  <c r="G210" i="5"/>
  <c r="H210" i="5"/>
  <c r="H209" i="5"/>
  <c r="G209" i="5"/>
  <c r="G186" i="5"/>
  <c r="H186" i="5"/>
  <c r="G187" i="5"/>
  <c r="H187" i="5"/>
  <c r="G188" i="5"/>
  <c r="H188" i="5"/>
  <c r="G189" i="5"/>
  <c r="H189" i="5"/>
  <c r="G190" i="5"/>
  <c r="H190" i="5"/>
  <c r="G191" i="5"/>
  <c r="H191" i="5"/>
  <c r="G192" i="5"/>
  <c r="H192" i="5"/>
  <c r="G193" i="5"/>
  <c r="H193" i="5"/>
  <c r="G194" i="5"/>
  <c r="H194" i="5"/>
  <c r="G195" i="5"/>
  <c r="H195" i="5"/>
  <c r="G196" i="5"/>
  <c r="H196" i="5"/>
  <c r="G197" i="5"/>
  <c r="H197" i="5"/>
  <c r="G198" i="5"/>
  <c r="H198" i="5"/>
  <c r="G199" i="5"/>
  <c r="H199" i="5"/>
  <c r="G200" i="5"/>
  <c r="H200" i="5"/>
  <c r="H185" i="5"/>
  <c r="G185" i="5"/>
  <c r="G157" i="5"/>
  <c r="H157" i="5"/>
  <c r="G158" i="5"/>
  <c r="H158" i="5"/>
  <c r="G159" i="5"/>
  <c r="H159" i="5"/>
  <c r="G160" i="5"/>
  <c r="H160" i="5"/>
  <c r="G161" i="5"/>
  <c r="H161" i="5"/>
  <c r="G162" i="5"/>
  <c r="H162" i="5"/>
  <c r="H156" i="5"/>
  <c r="G156" i="5"/>
  <c r="H127" i="5"/>
  <c r="G127" i="5"/>
</calcChain>
</file>

<file path=xl/sharedStrings.xml><?xml version="1.0" encoding="utf-8"?>
<sst xmlns="http://schemas.openxmlformats.org/spreadsheetml/2006/main" count="1161" uniqueCount="513">
  <si>
    <t>MODEL</t>
  </si>
  <si>
    <t>B</t>
  </si>
  <si>
    <t>OPIS</t>
  </si>
  <si>
    <t>/</t>
  </si>
  <si>
    <t>ZUNANJE ENOTE (enofazni priklop) - delovanje do -25°C temperature zunanjega zraka</t>
  </si>
  <si>
    <t>Grelna moč [kW]</t>
  </si>
  <si>
    <t>Hladilna moč [kW]</t>
  </si>
  <si>
    <t>CENA</t>
  </si>
  <si>
    <t>1,80 - 4,40 - 5,12</t>
  </si>
  <si>
    <t>A++ / A++</t>
  </si>
  <si>
    <t>1,80 - 7,40 - 10,02</t>
  </si>
  <si>
    <t>4,15 - 11,20 - 11,38</t>
  </si>
  <si>
    <t>A+ / A++</t>
  </si>
  <si>
    <t>ERLQ014CAV3</t>
  </si>
  <si>
    <t>4,15 - 14,50 - 14,55</t>
  </si>
  <si>
    <t>ERLQ016CAV3</t>
  </si>
  <si>
    <t>4,15 - 16,06 - 16,10</t>
  </si>
  <si>
    <t>ERLQ014CAW1</t>
  </si>
  <si>
    <t>ERLQ016CAW1</t>
  </si>
  <si>
    <t>EKRTWA</t>
  </si>
  <si>
    <t>Ožičen digitalni sobni termostat</t>
  </si>
  <si>
    <t>EKRUCBL5</t>
  </si>
  <si>
    <t>Uporabniški vmesnik z jeziki DE, SI, CZ, SK (na voljo tudi druge kombinacije)</t>
  </si>
  <si>
    <t>NOTRANJE VODNE ENOTE (STENSKA MONTAŽA) - brez rezervoarja za TSV</t>
  </si>
  <si>
    <t>Grelnik [kW]</t>
  </si>
  <si>
    <t>Vrsta priklopa</t>
  </si>
  <si>
    <t>3 (1-f)</t>
  </si>
  <si>
    <t>enofazni</t>
  </si>
  <si>
    <t>ogrevanje</t>
  </si>
  <si>
    <t>6 | 3/6 | 3/9 (3-f)</t>
  </si>
  <si>
    <t>enofazni / trifazni</t>
  </si>
  <si>
    <t>ogr. + hlaj.</t>
  </si>
  <si>
    <t>EHBH16CB3V</t>
  </si>
  <si>
    <t>EHBH16CB9W</t>
  </si>
  <si>
    <t>NOTRANJE VODNE ENOTE (PROSTOSTOJEČA MONTAŽA) - z rezervoarjem za TSV</t>
  </si>
  <si>
    <t>TSV</t>
  </si>
  <si>
    <t>A(L)</t>
  </si>
  <si>
    <t>180l</t>
  </si>
  <si>
    <t>A(XL)</t>
  </si>
  <si>
    <t>260l</t>
  </si>
  <si>
    <t>EHVH16S18CB3V</t>
  </si>
  <si>
    <t>EHVH16S26CB9W</t>
  </si>
  <si>
    <t>EHVX16S18CB3V</t>
  </si>
  <si>
    <t>EHVX16S26CB9W</t>
  </si>
  <si>
    <t>NOTRANJE VODNE ENOTE - KRMILJENJE DVEH CON (PROSTOSTOJEČA MONTAŽA) - z rezervoarjem za TSV</t>
  </si>
  <si>
    <t>EHVZ16S18CB3V</t>
  </si>
  <si>
    <t>1,80 - 4,40 - 5,00</t>
  </si>
  <si>
    <t>2,00 - 3,90</t>
  </si>
  <si>
    <t>1,80 - 7,00 - 7,00</t>
  </si>
  <si>
    <t>2,50 - 5,20</t>
  </si>
  <si>
    <t>SREDIŠČE ZA OŽIČENJE</t>
  </si>
  <si>
    <t>EKCB07CV3</t>
  </si>
  <si>
    <t>Priprava TSV, dodatni električni grelniki, priklop sobnih termostatov, ...</t>
  </si>
  <si>
    <t>EK2CB07CV3</t>
  </si>
  <si>
    <t>Bivalentno delovanje, izhod za alarm, ...</t>
  </si>
  <si>
    <t>MOČ [kW]</t>
  </si>
  <si>
    <t>Obvezna dodatna oprema</t>
  </si>
  <si>
    <t>EKMBUHC3V3</t>
  </si>
  <si>
    <t>6 | 3/6 | 3/9</t>
  </si>
  <si>
    <t>Vrsta povezave</t>
  </si>
  <si>
    <t>monovalentna</t>
  </si>
  <si>
    <t xml:space="preserve"> A(L)</t>
  </si>
  <si>
    <t>300l</t>
  </si>
  <si>
    <t>500l</t>
  </si>
  <si>
    <t>bivalentna</t>
  </si>
  <si>
    <t>DODATNA OPREMA</t>
  </si>
  <si>
    <t>15 60 70 RoCon OT1</t>
  </si>
  <si>
    <t>EKBU9C</t>
  </si>
  <si>
    <t>Trifazni rezervni grelnik (3x230V, 9kW)</t>
  </si>
  <si>
    <t>14 01 14 RLB 300</t>
  </si>
  <si>
    <t>AQUASTAT ventil - omejevalnik temperature (za priklop EHSX na SSE)</t>
  </si>
  <si>
    <t>14 01 15 RLB 500</t>
  </si>
  <si>
    <t>16 50 70 SKB</t>
  </si>
  <si>
    <t>Konvekcijska zapora - preprečuje kroženje vode zaradi težnosti</t>
  </si>
  <si>
    <t>REZERVOARJI ZA TOPLO SANITARNO VODO (3kW dodatni grelnik)</t>
  </si>
  <si>
    <t>1-f priklop</t>
  </si>
  <si>
    <t>Prostornina</t>
  </si>
  <si>
    <t>Vrsta rezervoarja</t>
  </si>
  <si>
    <t>3V3</t>
  </si>
  <si>
    <t>150l</t>
  </si>
  <si>
    <t>tlačni</t>
  </si>
  <si>
    <t>C</t>
  </si>
  <si>
    <t>3Z2</t>
  </si>
  <si>
    <t>200l</t>
  </si>
  <si>
    <t>breztlačni</t>
  </si>
  <si>
    <t>EKBH3S</t>
  </si>
  <si>
    <t>301235P</t>
  </si>
  <si>
    <t>Tipalo temperature tople sanitarne vode (termistor)</t>
  </si>
  <si>
    <t>EKRP1HBA</t>
  </si>
  <si>
    <t>Podkartica za: izhod za alarm, stanje delovanja, dodaten vir toplote</t>
  </si>
  <si>
    <t>Brezžični digitalni sobni termostat</t>
  </si>
  <si>
    <t>EKRUCBS</t>
  </si>
  <si>
    <t>Dodatni poenostavljeni uporabniški vmesnik</t>
  </si>
  <si>
    <t>EKRTETS</t>
  </si>
  <si>
    <t>Opcijsko tipalo temperature tal</t>
  </si>
  <si>
    <t>KRCS01-1</t>
  </si>
  <si>
    <t>Opcijsko tipalo temperature prostora</t>
  </si>
  <si>
    <t>EKRSC1</t>
  </si>
  <si>
    <t>Opcijsko tipalo temperature okolice</t>
  </si>
  <si>
    <t>EKHBDPC2</t>
  </si>
  <si>
    <t>Odtočna posoda za kondenzat - notranja enota EHBX (ogr. in hlaj.)</t>
  </si>
  <si>
    <t>EKDP008C</t>
  </si>
  <si>
    <t>Odtočna posoda za kondenzat - zunanja enota (4-8kW)</t>
  </si>
  <si>
    <t>14 20 13</t>
  </si>
  <si>
    <t>NOTRANJE VODNE ENOTE (PROSTOSTOJEČA MONTAŽA) - z rezervoarjem za TSV (180l)</t>
  </si>
  <si>
    <t>Rezervoar TSV</t>
  </si>
  <si>
    <t>Set za polnjenje glikolne mešanice</t>
  </si>
  <si>
    <t>ZUNANJE in NOTRANJE ENOTE  - delovanje do -25°C temperature zunanjega zraka</t>
  </si>
  <si>
    <t>(zun. enota)</t>
  </si>
  <si>
    <t>(garnitura)</t>
  </si>
  <si>
    <t>enote za enofazni električni priklop</t>
  </si>
  <si>
    <t>A+ / B</t>
  </si>
  <si>
    <t>enote za trifazni električni priklop</t>
  </si>
  <si>
    <t>INOX REZERVOARJI ZA TOPLO SANITARNO VODO (s priloženim tripotnim ventilom in tipalom temperature TSV)</t>
  </si>
  <si>
    <t>Maks. temp. TSV</t>
  </si>
  <si>
    <t>EKHTS200AC</t>
  </si>
  <si>
    <t>75°C</t>
  </si>
  <si>
    <t>EKHTS260AC</t>
  </si>
  <si>
    <t>DODATNA OPREMA IN PRIBOR ZA VISOKOTEMPERATURNE TOPLOTNE ČRPALKE DAIKIN ALTHERMA</t>
  </si>
  <si>
    <t>EKRP1AHT</t>
  </si>
  <si>
    <t>Podkartica za: priklop el. grelnikov, dodatnih sobnih termostatov</t>
  </si>
  <si>
    <t>EKRUAHTB</t>
  </si>
  <si>
    <t>Dodatni uporabniški vmesnik (sekund. up. vmesnik ali servisno orodje)</t>
  </si>
  <si>
    <t>EKEPHT3H</t>
  </si>
  <si>
    <t>RTD-W</t>
  </si>
  <si>
    <t>ModBus vmesnik: CNS povezava, kaskadna vezava</t>
  </si>
  <si>
    <t>Sekvenčni krmilnik za centraliziran nadzor in kaskadno krmiljenje</t>
  </si>
  <si>
    <t>Volumen [l]</t>
  </si>
  <si>
    <t>Višina [mm]</t>
  </si>
  <si>
    <t>Premer [mm]</t>
  </si>
  <si>
    <t>LAM COOL 100</t>
  </si>
  <si>
    <t>EVLQ05CAV3</t>
  </si>
  <si>
    <t>EVLQ08CAV3</t>
  </si>
  <si>
    <t>2,50 - 6,86</t>
  </si>
  <si>
    <t>NOTRANJE VODNE ENOTE (stenska montaža)</t>
  </si>
  <si>
    <t>Vrsta enote</t>
  </si>
  <si>
    <t>Temp. izhodne vode [°C]</t>
  </si>
  <si>
    <t>25 - 45</t>
  </si>
  <si>
    <t>ogrevanje in hlajenje</t>
  </si>
  <si>
    <t>NOTRANJA ENOTA - PLINSKI KONDENZACIJSKI KOTEL (montaža na notranjo vodno enoto)</t>
  </si>
  <si>
    <t>Temperatura TSV [°C]</t>
  </si>
  <si>
    <t>EHYKOMB33AAV3</t>
  </si>
  <si>
    <t>7,6 - 27</t>
  </si>
  <si>
    <t>7,6 - 32,7</t>
  </si>
  <si>
    <t>40 - 65</t>
  </si>
  <si>
    <t>DN 60/100</t>
  </si>
  <si>
    <t>EKHY093467</t>
  </si>
  <si>
    <t>Pokrivna plošča za prekritje instalacije pod enoto</t>
  </si>
  <si>
    <t>DODATNA OPREMA IN PRIBOR ZA HIBRIDNE TOPLOTNE ČRPALKE DAIKIN ALTHERMA</t>
  </si>
  <si>
    <t>EKHY075787</t>
  </si>
  <si>
    <t>Set za utekočinjen naftni plin UNP</t>
  </si>
  <si>
    <t>EKVK1A</t>
  </si>
  <si>
    <t>Komplet ventilov (ogrevanje, TSV, plinska povezava) [brez termovarovala]</t>
  </si>
  <si>
    <t>EKHY090717</t>
  </si>
  <si>
    <t>Set za koaksialno dimniško povezavo (DN 80/125)</t>
  </si>
  <si>
    <t>Odtočna posoda za kondenzat za notranjo enoto EHYHBX (ogr. in hlaj.)</t>
  </si>
  <si>
    <t>Set za povezavo Daikin Altherma HY z rezervoarji EKHWP</t>
  </si>
  <si>
    <t>Opombe:</t>
  </si>
  <si>
    <t>(1) ... 4kW zunanjo enoto ERLQ004CAV3 je možno kombinirati le s 4kW notranjo enoto (stensko ali prostostoječo)</t>
  </si>
  <si>
    <t>(2) ... Notranje enote z možnostjo ogrevanja in hlajenja, pri katerih je obvezna uporaba odtočne posode za kondenzat (EKHBDPC2)</t>
  </si>
  <si>
    <t>(3) ... Uporabniški vmesnik je obvezna oprema pri vsaki garnituri enot (notranja + zunanja). Cena uporabniškega vmesnika ni všteta v ceno notranje enote!</t>
  </si>
  <si>
    <t>(4) ... Oznaka sezonske energijske učinkovitosti je podana za temperaturo izhodne vode 55°C / 35°C , v kombinaciji zunanje enote z ustrezno notranjo enoto.</t>
  </si>
  <si>
    <t>(5) ... Oznaka energijske učinkovitosti je podana za razred energijske učinkovitosti pri ogrevanju vode v povprečnih podnebnih razmerah glede na profil rabe</t>
  </si>
  <si>
    <t>(6) ... 11kW zunanjo enoto ERLQ011CAV3/ERLQ011CAW1 je možno kombinirati le z 11kW notranjo enoto (stensko ali prostostoječo)</t>
  </si>
  <si>
    <t>(7) ... Za delujoč sistem je potrebno v vsako izmed con namestiti kombinacijo uporabniškega vmesnika ter sobnih termostatov</t>
  </si>
  <si>
    <t>(4) ... Mešalni modul se uporablja za nadzor mešalnih postaj MK1 in MK2</t>
  </si>
  <si>
    <t>(1) ... Označeni rezervoarji za toplo sanitarno vodo so na voljo z enofaznim (3V3) ali dvofaznim (3Z2) električnim priklopom. V obeh primerih je vgrajen grelnik moči 3kW.</t>
  </si>
  <si>
    <t>(2) ... Oznaka energijske učinkovitosti je podana za razred energijske učinkovitosti pri ogrevanju vode v povprečnih podnebnih razmerah glede na profil rabe</t>
  </si>
  <si>
    <t>(3) ... Breztlačni rezervoarji so namenjeni povezavi s sprejemniki sončne energije ter pretočni pripravi sanitarne vode.</t>
  </si>
  <si>
    <t>(4) ... Breztlačni rezervoarji EKHWP-PB imajo dodatno cevno kačo namenjeno bivalentnemu priklopu dodatnega vira toplote.</t>
  </si>
  <si>
    <t>(6) ... Dodatna/obvezna oprema drugih proizvajalcev</t>
  </si>
  <si>
    <t>(7) ... Uporaba filtra je zaželena in toplo priporočena pri kombinacijah toplotnih črpalk Daikin Altherma z obstoječimi radiatorskimi sistemi</t>
  </si>
  <si>
    <t>(3) ... Oznaka energijske učinkovitosti je podana za razred energijske učinkovitosti pri ogrevanju vode v povprečnih podnebnih razmerah glede na profil rabe</t>
  </si>
  <si>
    <t>(4) ... Oznaka energijske učinkovitosti je podana za razred energijske učinkovitosti pri ogrevanju vode v povprečnih podnebnih razmerah glede na profil rabe</t>
  </si>
  <si>
    <t>(x) ... Uporaba filtra Total Filter TF1 je zaželena in toplo priporočena pri kombinacijah toplotnih črpalk Daikin Altherma z obstoječimi radiatorskimi sistemi</t>
  </si>
  <si>
    <t>Tip</t>
  </si>
  <si>
    <t>RoCon U1 - sobni uporabniški vmesnik</t>
  </si>
  <si>
    <t>EHS157034</t>
  </si>
  <si>
    <t>Moč (TSV) [kW]</t>
  </si>
  <si>
    <t>SREDNJETEMPERATURNE TOPLOTNE ČRPALKE SLANICA-VODA DAIKIN ALTHERMA</t>
  </si>
  <si>
    <t>VISOKOTEMPERATURNE TOPLOTNE ČRPALKE ZRAK-VODA DAIKIN ALTHERMA</t>
  </si>
  <si>
    <t>HIBRIDNE TOPLOTNE ČRPALKE ZRAK-VODA DAIKIN ALTHERMA</t>
  </si>
  <si>
    <t>CENA z 9,5% DDV</t>
  </si>
  <si>
    <t>CENA z   22% DDV</t>
  </si>
  <si>
    <t>Grelna moč     [kW]</t>
  </si>
  <si>
    <t>-</t>
  </si>
  <si>
    <t>Dimniške povezave</t>
  </si>
  <si>
    <t>EDLQ05CV3</t>
  </si>
  <si>
    <t>EDLQ07CV3</t>
  </si>
  <si>
    <t>EKRTR</t>
  </si>
  <si>
    <t>ERRQ011AY1+EKHBRD011ADY17</t>
  </si>
  <si>
    <t>ERRQ014AY1+EKHBRD014ADY17</t>
  </si>
  <si>
    <t>ERRQ016AY1+EKHBRD016ADY17</t>
  </si>
  <si>
    <t>ERRQ011AV1+EKHBRD011ADV17</t>
  </si>
  <si>
    <t>ERRQ014AV1+EKHBRD014ADV17</t>
  </si>
  <si>
    <t>ERRQ016AV1+EKHBRD016ADV17</t>
  </si>
  <si>
    <t>CENA z 22% DDV</t>
  </si>
  <si>
    <t>EKCC-W</t>
  </si>
  <si>
    <t>EHYHBH05AV32</t>
  </si>
  <si>
    <t>EHYHBH08AV32</t>
  </si>
  <si>
    <t>BRP069A62</t>
  </si>
  <si>
    <t>LAN uporabniški vmesnik za oddaljen nadzor</t>
  </si>
  <si>
    <t xml:space="preserve"> * … EKRUCBL5 pri teh enotah NI potreben, ker je uporabniški vmesnik sestavni del notranje enote</t>
  </si>
  <si>
    <t>NIZKOTEMPERATURNE TOPLOTNE ČRPALKE ZRAK-VODA DAIKIN ALTHERMA "MONO"</t>
  </si>
  <si>
    <t>STENSKI KONVEKTORJI ZA TOPLOTNE ČRPALKE DAIKIN ALTHERMA</t>
  </si>
  <si>
    <t>D2CND028A4A</t>
  </si>
  <si>
    <t>Vert. Conn. 60/100-80/125 + MP(0mm)</t>
  </si>
  <si>
    <t>LAN vmesnik za oddaljen nadzor</t>
  </si>
  <si>
    <t>Senzor za solarni priklop</t>
  </si>
  <si>
    <t>Vmesnik za kaskadno vezavo</t>
  </si>
  <si>
    <t>Nadzor dodatnih con pri kaskadi</t>
  </si>
  <si>
    <t>CoCo OT-CAN vmesnik</t>
  </si>
  <si>
    <t>CAN BUS sobni termostat</t>
  </si>
  <si>
    <t>Priklopno koleno PP 60/100 + MP(0mm)</t>
  </si>
  <si>
    <t>Adapter 80/80 + MP(0mm) (dimniški sistem z dvojnimi cevmi)</t>
  </si>
  <si>
    <t>Set ventilov C2</t>
  </si>
  <si>
    <t>Set ventilov T1</t>
  </si>
  <si>
    <t>3,2 - 24</t>
  </si>
  <si>
    <t>4,0 - 28</t>
  </si>
  <si>
    <t>5,0 - 35</t>
  </si>
  <si>
    <t>3,1 - 12</t>
  </si>
  <si>
    <t>3,1 - 18</t>
  </si>
  <si>
    <t>3,1 - 24</t>
  </si>
  <si>
    <t>30 - 80</t>
  </si>
  <si>
    <t>2,9 - 23,5</t>
  </si>
  <si>
    <t>2,9 - 27,1</t>
  </si>
  <si>
    <t>2,8 - 11,7</t>
  </si>
  <si>
    <t>2,9 - 17,5</t>
  </si>
  <si>
    <t>3,8 - 27,1</t>
  </si>
  <si>
    <t>PLINSKI KONDENZACIJSKI KOTEL</t>
  </si>
  <si>
    <t>2,9 - 34,0</t>
  </si>
  <si>
    <t>4,7 - 34,0</t>
  </si>
  <si>
    <t>NIZKOTEMPERATURNE TOPLOTNE ČRPALKE ZRAK-VODA DAIKIN ALTHERMA 3</t>
  </si>
  <si>
    <t>EHBH08D6V</t>
  </si>
  <si>
    <t>EHBH08D9W</t>
  </si>
  <si>
    <t>EHBX04D6V</t>
  </si>
  <si>
    <t>EHBX08D6V</t>
  </si>
  <si>
    <t>EHBX08D9W</t>
  </si>
  <si>
    <t>6 (1-f)</t>
  </si>
  <si>
    <t>230l</t>
  </si>
  <si>
    <t>EHVH08S18D6V</t>
  </si>
  <si>
    <t>EHVH08S18D9W</t>
  </si>
  <si>
    <t>EHVH08S23D6V</t>
  </si>
  <si>
    <t>EHVH08S23D9W</t>
  </si>
  <si>
    <t>EHVX08S18D9W</t>
  </si>
  <si>
    <t>EHVX08S23D9W</t>
  </si>
  <si>
    <t>EHVX08S23D6V</t>
  </si>
  <si>
    <t>EHVX08S18D6V</t>
  </si>
  <si>
    <t>EHVZ08S18D6V</t>
  </si>
  <si>
    <t>EHVZ08S18D9W</t>
  </si>
  <si>
    <t>EHVZ08S23D9W</t>
  </si>
  <si>
    <t>EHVZ08S23D6V</t>
  </si>
  <si>
    <t>NOTRANJE VODNE ENOTE ALTHERMA 3 (STENSKA MONTAŽA) - brez rezervoarja za TSV</t>
  </si>
  <si>
    <t>A++ / A+++</t>
  </si>
  <si>
    <t>(2) … Vse notranje enote so dobavljive tudi v srebrni barvi, za ceno se obrnite na prodajalca</t>
  </si>
  <si>
    <t>7,50 -</t>
  </si>
  <si>
    <t>EHSXB08P50D</t>
  </si>
  <si>
    <t>EHSXB08P30D</t>
  </si>
  <si>
    <t>EHSHB08P50D</t>
  </si>
  <si>
    <t>EHSH08P50D</t>
  </si>
  <si>
    <t>EHSH08P30D</t>
  </si>
  <si>
    <t>ZUNANJE ENOTE - delovanje do -25°C temperature zunanjega zraka, nazivna moč do -10°C</t>
  </si>
  <si>
    <r>
      <t>En. oznaka</t>
    </r>
    <r>
      <rPr>
        <b/>
        <vertAlign val="superscript"/>
        <sz val="8"/>
        <rFont val="Arial"/>
        <family val="2"/>
        <charset val="238"/>
      </rPr>
      <t>(5)</t>
    </r>
  </si>
  <si>
    <r>
      <t>En. oznaka</t>
    </r>
    <r>
      <rPr>
        <b/>
        <vertAlign val="superscript"/>
        <sz val="8"/>
        <rFont val="Arial"/>
        <family val="2"/>
        <charset val="238"/>
      </rPr>
      <t>(4)</t>
    </r>
  </si>
  <si>
    <t>6,00 -</t>
  </si>
  <si>
    <t>4,30 -</t>
  </si>
  <si>
    <r>
      <t>EHVZ04S18D6V</t>
    </r>
    <r>
      <rPr>
        <vertAlign val="superscript"/>
        <sz val="8"/>
        <rFont val="Arial"/>
        <family val="2"/>
        <charset val="238"/>
      </rPr>
      <t>(1)</t>
    </r>
  </si>
  <si>
    <t>(5) … Notranje enote na voljo tudi s 3kW grelcem, za ceno se obrnite na prodajalca</t>
  </si>
  <si>
    <t>(1) ... 4kW zunanjo enoto ERGA04DV je možno kombinirati le s 4kW notranjo enoto (stensko ali prostostoječo)</t>
  </si>
  <si>
    <t>NIZKOTEMPERATURNE TOPLOTNE ČRPALKE ZRAK-VODA DAIKIN ALTHERMA</t>
  </si>
  <si>
    <r>
      <t>ERLQ011CAV3</t>
    </r>
    <r>
      <rPr>
        <vertAlign val="superscript"/>
        <sz val="8"/>
        <rFont val="Arial"/>
        <family val="2"/>
        <charset val="238"/>
      </rPr>
      <t>(6)</t>
    </r>
  </si>
  <si>
    <r>
      <t>ERLQ011CAW1</t>
    </r>
    <r>
      <rPr>
        <vertAlign val="superscript"/>
        <sz val="8"/>
        <rFont val="Arial"/>
        <family val="2"/>
        <charset val="238"/>
      </rPr>
      <t>(6)</t>
    </r>
  </si>
  <si>
    <r>
      <t>EHBH11CB3V</t>
    </r>
    <r>
      <rPr>
        <vertAlign val="superscript"/>
        <sz val="8"/>
        <rFont val="Arial"/>
        <family val="2"/>
        <charset val="238"/>
      </rPr>
      <t>(6)</t>
    </r>
  </si>
  <si>
    <r>
      <t>EHBH11CB9W</t>
    </r>
    <r>
      <rPr>
        <vertAlign val="superscript"/>
        <sz val="8"/>
        <rFont val="Arial"/>
        <family val="2"/>
        <charset val="238"/>
      </rPr>
      <t>(6)</t>
    </r>
  </si>
  <si>
    <r>
      <t>EHBX11CB3V</t>
    </r>
    <r>
      <rPr>
        <vertAlign val="superscript"/>
        <sz val="8"/>
        <rFont val="Arial"/>
        <family val="2"/>
        <charset val="238"/>
      </rPr>
      <t>(6)(2)</t>
    </r>
  </si>
  <si>
    <r>
      <t>EHBX11CB9W</t>
    </r>
    <r>
      <rPr>
        <vertAlign val="superscript"/>
        <sz val="8"/>
        <rFont val="Arial"/>
        <family val="2"/>
        <charset val="238"/>
      </rPr>
      <t>(6)(2)</t>
    </r>
  </si>
  <si>
    <r>
      <t>EHBX16CB3V</t>
    </r>
    <r>
      <rPr>
        <vertAlign val="superscript"/>
        <sz val="8"/>
        <rFont val="Arial"/>
        <family val="2"/>
        <charset val="238"/>
      </rPr>
      <t>(2)</t>
    </r>
  </si>
  <si>
    <r>
      <t>EHBX16CB9W</t>
    </r>
    <r>
      <rPr>
        <vertAlign val="superscript"/>
        <sz val="8"/>
        <rFont val="Arial"/>
        <family val="2"/>
        <charset val="238"/>
      </rPr>
      <t>(2)</t>
    </r>
  </si>
  <si>
    <r>
      <t>EHVH11S18CB3V</t>
    </r>
    <r>
      <rPr>
        <vertAlign val="superscript"/>
        <sz val="8"/>
        <rFont val="Arial"/>
        <family val="2"/>
        <charset val="238"/>
      </rPr>
      <t>(6)</t>
    </r>
  </si>
  <si>
    <r>
      <t>EHVH11S26CB9W</t>
    </r>
    <r>
      <rPr>
        <vertAlign val="superscript"/>
        <sz val="8"/>
        <rFont val="Arial"/>
        <family val="2"/>
        <charset val="238"/>
      </rPr>
      <t>(6)</t>
    </r>
  </si>
  <si>
    <r>
      <t>EHVX11S18CB3V</t>
    </r>
    <r>
      <rPr>
        <vertAlign val="superscript"/>
        <sz val="8"/>
        <rFont val="Arial"/>
        <family val="2"/>
        <charset val="238"/>
      </rPr>
      <t>(6)</t>
    </r>
  </si>
  <si>
    <r>
      <t>EHVX11S26CB9W</t>
    </r>
    <r>
      <rPr>
        <vertAlign val="superscript"/>
        <sz val="8"/>
        <rFont val="Arial"/>
        <family val="2"/>
        <charset val="238"/>
      </rPr>
      <t>(6)</t>
    </r>
  </si>
  <si>
    <t>Ožičen digitalni sobni termostat (obvezna oprema za enote, ki krmilijo dve coni)</t>
  </si>
  <si>
    <t>Obvezna oprema</t>
  </si>
  <si>
    <t>ZUNANJE ENOTE - delovanje do -25°C</t>
  </si>
  <si>
    <t>ESBE [E-ARA645 (134,- €) + E-VRG231 (51,- €)]</t>
  </si>
  <si>
    <t>(1) ... 4kW notranjo enoto je možno kombinirati izključno s 4kW zunanjo enoto ERLQ004CAV3</t>
  </si>
  <si>
    <t>(2) ... 8kW notranjo enoto je možno kombinirati izključno s 6kW ali 8kW zunanjo enoto ERLQ006CAV3 oz. ERLQ008CAV3</t>
  </si>
  <si>
    <t>(3) ... 16kW notranjo enoto je možno kombinirati izključno z 11kW, 14kW in 16kW zunanjo enoto ERLQ011CA**, ERLQ014CA** in ELRQ016CA**</t>
  </si>
  <si>
    <t>Magnetni ciklonski vodni filter za filtracijo nečistoč in magn. delcev</t>
  </si>
  <si>
    <t>ZUNANJE VODNE ENOTE - delovanje do -25°C temperature zunanjega zraka</t>
  </si>
  <si>
    <t>OBVEZNA OPREMA</t>
  </si>
  <si>
    <t>DODATNA OPREMA - središče za ožičenje ter lan vmesnik</t>
  </si>
  <si>
    <t>2-f priklop</t>
  </si>
  <si>
    <t>(5) ... Pri temp. vhodne vode 45°C, izhodne vode 40°C ter sobni temperaturi 20°C</t>
  </si>
  <si>
    <r>
      <t>Grelna moč [kW]</t>
    </r>
    <r>
      <rPr>
        <b/>
        <vertAlign val="superscript"/>
        <sz val="8"/>
        <color theme="1"/>
        <rFont val="Arial"/>
        <family val="2"/>
        <charset val="238"/>
      </rPr>
      <t>(5)</t>
    </r>
  </si>
  <si>
    <r>
      <t>Hladilna moč [kW]</t>
    </r>
    <r>
      <rPr>
        <b/>
        <vertAlign val="superscript"/>
        <sz val="8"/>
        <color theme="1"/>
        <rFont val="Arial"/>
        <family val="2"/>
        <charset val="238"/>
      </rPr>
      <t>(6)</t>
    </r>
  </si>
  <si>
    <t>(6) ... Pri temp. vhodne vode 7°C, izhodne vode 12°C ter sobni temperaturi 27°C</t>
  </si>
  <si>
    <t>(7) ... Obvezna uporaba v sistemih s talnim ogrevanjem, kjer temp. vode lahko doseže manj kot 18°C ali več kot 60°C</t>
  </si>
  <si>
    <r>
      <t>EKVKHPC</t>
    </r>
    <r>
      <rPr>
        <vertAlign val="superscript"/>
        <sz val="8"/>
        <color theme="1"/>
        <rFont val="Arial"/>
        <family val="2"/>
        <charset val="238"/>
      </rPr>
      <t>(7)</t>
    </r>
    <r>
      <rPr>
        <sz val="10"/>
        <color theme="1"/>
        <rFont val="Arial"/>
        <family val="2"/>
        <charset val="238"/>
      </rPr>
      <t xml:space="preserve">  Set z zapornim ventilom</t>
    </r>
  </si>
  <si>
    <r>
      <t>En. oznaka</t>
    </r>
    <r>
      <rPr>
        <b/>
        <vertAlign val="superscript"/>
        <sz val="8"/>
        <rFont val="Arial"/>
        <family val="2"/>
        <charset val="238"/>
      </rPr>
      <t>(2)</t>
    </r>
  </si>
  <si>
    <t>WRC-HPC</t>
  </si>
  <si>
    <t>Brezžični daljinec - obvezna oprema za FWT-CT enote</t>
  </si>
  <si>
    <t>FWT02CT</t>
  </si>
  <si>
    <t>FWT04CT</t>
  </si>
  <si>
    <t>(not. enota)</t>
  </si>
  <si>
    <t>Linijski pomožni električni grelnik [400V/3-f, 6kW]</t>
  </si>
  <si>
    <t>Galmet 50</t>
  </si>
  <si>
    <t>(1) ... Notranje enote z možnostjo ogrevanja in hlajenja, pri katerih je obvezna uporaba odtočne posode za kondenzat (EKHYDP)</t>
  </si>
  <si>
    <t>(4) ... Set za polnjenje glikolne mešanice je obvezna oprema, vendar se ga lahko nadomesti z enakovredno opremo drugih proizvajalcev</t>
  </si>
  <si>
    <t>DODATNA OPREMA IN PRIBOR</t>
  </si>
  <si>
    <t>(1) ... Enota ima vgrajene električne trifazne grelnike z močjo 6 | 3/6 | 3/9 (zavisi od načina priklopa) ter obtočno črpalko za slanico</t>
  </si>
  <si>
    <t>Daikin sobni termostat (open therm)</t>
  </si>
  <si>
    <t>Senzor temperature pretoka (kaskada)</t>
  </si>
  <si>
    <t>Senzor zunanje temperature (kaskada)</t>
  </si>
  <si>
    <t>Senzor temperature zalogovnika (kaskada)</t>
  </si>
  <si>
    <t>Komplet proti zamrzovanju</t>
  </si>
  <si>
    <t>DOTROOMTHEA</t>
  </si>
  <si>
    <t>DRGATEWAYAA</t>
  </si>
  <si>
    <t>DRSLRTESENSAA</t>
  </si>
  <si>
    <t>DRCASCACONTAA</t>
  </si>
  <si>
    <t>DRZONECCONTAA</t>
  </si>
  <si>
    <t>DRCOCOADPTRAA</t>
  </si>
  <si>
    <t>DRCBROOMTHEAA</t>
  </si>
  <si>
    <t>DRFLWTESENSAA</t>
  </si>
  <si>
    <t>DRODRTESENSAA</t>
  </si>
  <si>
    <t>DRSTKTESENSAA</t>
  </si>
  <si>
    <t>DRMEEA60100BA</t>
  </si>
  <si>
    <t>DRDECOP8080BA</t>
  </si>
  <si>
    <t>DRDECO80125BA</t>
  </si>
  <si>
    <t>DRANTIFREEZAA</t>
  </si>
  <si>
    <t>DRVALVEKIC2AA</t>
  </si>
  <si>
    <t>DRVALVEKIT1AA</t>
  </si>
  <si>
    <t>(1) ... V ceno enote je potrebno kot obvezno opremo všteti prekrivno ploščo in senzor zunanje temperature</t>
  </si>
  <si>
    <t>Senzor zunanje temperature</t>
  </si>
  <si>
    <t>Prekrivna plošča (28-35 kW)</t>
  </si>
  <si>
    <t>Prekrivna plošča (12-18-24 kW)</t>
  </si>
  <si>
    <t>RoCon M1 - Mešalni modul - samostojna rešitev ali v kombinaciji z RoCon U1</t>
  </si>
  <si>
    <t>Dodatno tipalo zunanje temperature za RoCon U1 regulacijo</t>
  </si>
  <si>
    <t>(2) ... Obvezna oprema pri D2TND-A4A izvedbah plinskega kotla</t>
  </si>
  <si>
    <t>A+</t>
  </si>
  <si>
    <t>EKHWS180D</t>
  </si>
  <si>
    <t>EKHWS200D</t>
  </si>
  <si>
    <t>EKHWS300D</t>
  </si>
  <si>
    <t>EKHWS250D</t>
  </si>
  <si>
    <t>250l</t>
  </si>
  <si>
    <t>EKHWS150D</t>
  </si>
  <si>
    <t>EKHWS150B</t>
  </si>
  <si>
    <t>Dodatni električni grelnik za EKHWP-B rezervoarjem</t>
  </si>
  <si>
    <t>(3) ... Dodatna oprema in pribor drugih proizvajalcev</t>
  </si>
  <si>
    <t>(4) ... Linijski pomožni električni grelnik je na voljo z enako močjo tudi v enofazni različici - EKBUH6V3 [230V/1ph, 6kW]; potrebna je dodatna podkartica EKRP1AHT</t>
  </si>
  <si>
    <r>
      <t>En. oznaka</t>
    </r>
    <r>
      <rPr>
        <b/>
        <vertAlign val="superscript"/>
        <sz val="8"/>
        <rFont val="Arial"/>
        <family val="2"/>
        <charset val="238"/>
      </rPr>
      <t>(1)</t>
    </r>
  </si>
  <si>
    <t>(1) ... Oznaka energijske učinkovitosti je podana za razred energijske učinkovitosti pri ogrevanju vode v povprečnih podnebnih razmerah glede na profil rabe</t>
  </si>
  <si>
    <t>(2) ... Dodatni izmenjevalec za solarni priklop</t>
  </si>
  <si>
    <t>Senzor rezervoarja TSV</t>
  </si>
  <si>
    <r>
      <t>150045</t>
    </r>
    <r>
      <rPr>
        <vertAlign val="superscript"/>
        <sz val="8"/>
        <rFont val="Arial"/>
        <family val="2"/>
        <charset val="238"/>
      </rPr>
      <t>(2)</t>
    </r>
  </si>
  <si>
    <r>
      <t>150042</t>
    </r>
    <r>
      <rPr>
        <vertAlign val="superscript"/>
        <sz val="8"/>
        <rFont val="Arial"/>
        <family val="2"/>
        <charset val="238"/>
      </rPr>
      <t>(1)</t>
    </r>
  </si>
  <si>
    <r>
      <t>DRCOVERPLA2AA</t>
    </r>
    <r>
      <rPr>
        <vertAlign val="superscript"/>
        <sz val="8"/>
        <rFont val="Arial"/>
        <family val="2"/>
        <charset val="238"/>
      </rPr>
      <t>(1)</t>
    </r>
  </si>
  <si>
    <r>
      <t>DRCOVERPLATAA</t>
    </r>
    <r>
      <rPr>
        <vertAlign val="superscript"/>
        <sz val="8"/>
        <rFont val="Arial"/>
        <family val="2"/>
        <charset val="238"/>
      </rPr>
      <t>(1)</t>
    </r>
  </si>
  <si>
    <r>
      <t>Tripotni ventil ESBE</t>
    </r>
    <r>
      <rPr>
        <vertAlign val="superscript"/>
        <sz val="8"/>
        <rFont val="Arial"/>
        <family val="2"/>
        <charset val="238"/>
      </rPr>
      <t>(6)</t>
    </r>
  </si>
  <si>
    <r>
      <t>EKHYDP</t>
    </r>
    <r>
      <rPr>
        <vertAlign val="superscript"/>
        <sz val="8"/>
        <rFont val="Arial"/>
        <family val="2"/>
        <charset val="238"/>
      </rPr>
      <t>(1)</t>
    </r>
  </si>
  <si>
    <r>
      <t>EHYHBX08AV32</t>
    </r>
    <r>
      <rPr>
        <vertAlign val="superscript"/>
        <sz val="8"/>
        <rFont val="Arial"/>
        <family val="2"/>
        <charset val="238"/>
      </rPr>
      <t>(1)</t>
    </r>
  </si>
  <si>
    <r>
      <t>EKBUHA6W1</t>
    </r>
    <r>
      <rPr>
        <vertAlign val="superscript"/>
        <sz val="8"/>
        <rFont val="Arial"/>
        <family val="2"/>
        <charset val="238"/>
      </rPr>
      <t>(4)</t>
    </r>
  </si>
  <si>
    <r>
      <t>TOTAL FILTER TF1</t>
    </r>
    <r>
      <rPr>
        <vertAlign val="superscript"/>
        <sz val="8"/>
        <rFont val="Arial"/>
        <family val="2"/>
        <charset val="238"/>
      </rPr>
      <t>(3)</t>
    </r>
  </si>
  <si>
    <r>
      <t>Tripotni ventil ESBE</t>
    </r>
    <r>
      <rPr>
        <vertAlign val="superscript"/>
        <sz val="8"/>
        <rFont val="Arial"/>
        <family val="2"/>
        <charset val="238"/>
      </rPr>
      <t>(3)</t>
    </r>
  </si>
  <si>
    <r>
      <t>En. oznaka</t>
    </r>
    <r>
      <rPr>
        <b/>
        <vertAlign val="superscript"/>
        <sz val="8"/>
        <rFont val="Arial"/>
        <family val="2"/>
        <charset val="238"/>
      </rPr>
      <t>(2)(3)</t>
    </r>
  </si>
  <si>
    <r>
      <t>KGSFILL</t>
    </r>
    <r>
      <rPr>
        <vertAlign val="superscript"/>
        <sz val="8"/>
        <rFont val="Arial"/>
        <family val="2"/>
        <charset val="238"/>
      </rPr>
      <t>(4)</t>
    </r>
  </si>
  <si>
    <r>
      <t>TOTAL FILTER TF1</t>
    </r>
    <r>
      <rPr>
        <vertAlign val="superscript"/>
        <sz val="8"/>
        <rFont val="Arial"/>
        <family val="2"/>
        <charset val="238"/>
      </rPr>
      <t>(6)</t>
    </r>
  </si>
  <si>
    <r>
      <t>EHS157068</t>
    </r>
    <r>
      <rPr>
        <vertAlign val="superscript"/>
        <sz val="8"/>
        <rFont val="Arial"/>
        <family val="2"/>
        <charset val="238"/>
      </rPr>
      <t>(4)</t>
    </r>
  </si>
  <si>
    <t>Opomba:</t>
  </si>
  <si>
    <r>
      <t>EKRTWA</t>
    </r>
    <r>
      <rPr>
        <vertAlign val="superscript"/>
        <sz val="8"/>
        <rFont val="Arial"/>
        <family val="2"/>
        <charset val="238"/>
      </rPr>
      <t>(7)</t>
    </r>
  </si>
  <si>
    <r>
      <t>EHVX04S23D6V</t>
    </r>
    <r>
      <rPr>
        <vertAlign val="superscript"/>
        <sz val="8"/>
        <rFont val="Arial"/>
        <family val="2"/>
        <charset val="238"/>
      </rPr>
      <t>(1)(5)</t>
    </r>
  </si>
  <si>
    <r>
      <t>EHVX04S18D6V</t>
    </r>
    <r>
      <rPr>
        <vertAlign val="superscript"/>
        <sz val="8"/>
        <rFont val="Arial"/>
        <family val="2"/>
        <charset val="238"/>
      </rPr>
      <t>(1)(5)</t>
    </r>
  </si>
  <si>
    <r>
      <t>NOTRANJE VODNE ENOTE ALTHERMA 3 (PROSTOSTOJEČA MONTAŽA)</t>
    </r>
    <r>
      <rPr>
        <b/>
        <vertAlign val="superscript"/>
        <sz val="8"/>
        <rFont val="Arial"/>
        <family val="2"/>
        <charset val="238"/>
      </rPr>
      <t>(2)</t>
    </r>
    <r>
      <rPr>
        <b/>
        <sz val="10"/>
        <rFont val="Arial"/>
        <family val="2"/>
        <charset val="238"/>
      </rPr>
      <t xml:space="preserve"> - z rezervoarjem za TSV</t>
    </r>
  </si>
  <si>
    <r>
      <t>EHVH04S23D6V</t>
    </r>
    <r>
      <rPr>
        <vertAlign val="superscript"/>
        <sz val="8"/>
        <rFont val="Arial"/>
        <family val="2"/>
        <charset val="238"/>
      </rPr>
      <t>(1)</t>
    </r>
  </si>
  <si>
    <r>
      <t>EHVH04S18D6V</t>
    </r>
    <r>
      <rPr>
        <vertAlign val="superscript"/>
        <sz val="8"/>
        <rFont val="Arial"/>
        <family val="2"/>
        <charset val="238"/>
      </rPr>
      <t>(1)</t>
    </r>
  </si>
  <si>
    <r>
      <t>EHBH04D6V</t>
    </r>
    <r>
      <rPr>
        <vertAlign val="superscript"/>
        <sz val="8"/>
        <rFont val="Arial"/>
        <family val="2"/>
        <charset val="238"/>
      </rPr>
      <t>(1)</t>
    </r>
  </si>
  <si>
    <r>
      <t>En. oznaka</t>
    </r>
    <r>
      <rPr>
        <b/>
        <vertAlign val="superscript"/>
        <sz val="8"/>
        <rFont val="Arial"/>
        <family val="2"/>
        <charset val="238"/>
      </rPr>
      <t>(3)</t>
    </r>
  </si>
  <si>
    <t xml:space="preserve">(2) ... Oznaka sezonske energijske učinkovitosti je podana za temperaturo izhodne vode 55°C / 35°C , v kombinaciji zunanje enote z ustrezno notranjo enoto. </t>
  </si>
  <si>
    <t>(1) ... Oznaka sezonske energijske učinkovitosti je podana za temperaturo izhodne vode 55°C / 35°C , v kombinaciji zunanje enote z ustrezno notranjo enoto.</t>
  </si>
  <si>
    <r>
      <t>EKRUCBL5</t>
    </r>
    <r>
      <rPr>
        <vertAlign val="superscript"/>
        <sz val="8"/>
        <rFont val="Arial"/>
        <family val="2"/>
        <charset val="238"/>
      </rPr>
      <t>(3)</t>
    </r>
  </si>
  <si>
    <r>
      <t>NOTRANJE VODNE ENOTE ALTHERMA 3 - KRMILJENJE DVEH CON (PROSTOSTOJEČA MONTAŽA)</t>
    </r>
    <r>
      <rPr>
        <b/>
        <vertAlign val="superscript"/>
        <sz val="8"/>
        <rFont val="Arial"/>
        <family val="2"/>
        <charset val="238"/>
      </rPr>
      <t>(2)</t>
    </r>
    <r>
      <rPr>
        <b/>
        <sz val="10"/>
        <rFont val="Arial"/>
        <family val="2"/>
        <charset val="238"/>
      </rPr>
      <t xml:space="preserve"> - z rezervoarjem za TSV</t>
    </r>
  </si>
  <si>
    <t>(3) ... Oznaka sezonske energijske učinkovitosti je podana za temperaturo izhodne vode 55°C / 35°C, v kombinaciji zunanje enote z ustrezno notranjo enoto.</t>
  </si>
  <si>
    <t>A+ / C</t>
  </si>
  <si>
    <t>A++ / A(XL)</t>
  </si>
  <si>
    <t>EKHH2E200AV3</t>
  </si>
  <si>
    <t>EKHH2E260AV3</t>
  </si>
  <si>
    <r>
      <t>EKHH2E260PAV3</t>
    </r>
    <r>
      <rPr>
        <vertAlign val="superscript"/>
        <sz val="8"/>
        <rFont val="Arial"/>
        <family val="2"/>
        <charset val="238"/>
      </rPr>
      <t>(2)</t>
    </r>
  </si>
  <si>
    <t>A</t>
  </si>
  <si>
    <t>A / A(XL)</t>
  </si>
  <si>
    <t>EDLQ11CV3</t>
  </si>
  <si>
    <t>EDLQ14CV3</t>
  </si>
  <si>
    <t>EDLQ16CV3</t>
  </si>
  <si>
    <t>EDLQ11CW1</t>
  </si>
  <si>
    <t>EDLQ14CW1</t>
  </si>
  <si>
    <t>EDLQ16CW1</t>
  </si>
  <si>
    <t>EBLQ11CV3</t>
  </si>
  <si>
    <t>EBLQ14CV3</t>
  </si>
  <si>
    <t>EBLQ07CV3</t>
  </si>
  <si>
    <t>EBLQ05CV3</t>
  </si>
  <si>
    <t>EBLQ16CV3</t>
  </si>
  <si>
    <t>EBLQ11CW1</t>
  </si>
  <si>
    <t>EBLQ14CW1</t>
  </si>
  <si>
    <t>EBLQ16CW1</t>
  </si>
  <si>
    <t>(1) ... Oznaka sezonske energijske učinkovitosti je podana za temperaturo izhodne vode 55°C / 35°C.</t>
  </si>
  <si>
    <t>A++</t>
  </si>
  <si>
    <t>TOPLOTNA ČRPALKA ZA TOPLO SANITARNO VODO (1,5kW dodatni grelnik)</t>
  </si>
  <si>
    <t>TOPLOTNA ČRPALKA ZA SANITARNO VODO</t>
  </si>
  <si>
    <r>
      <t>Magnetni ciklonski vodni filter za filtracijo nečistoč in magn. delcev</t>
    </r>
    <r>
      <rPr>
        <vertAlign val="superscript"/>
        <sz val="9"/>
        <rFont val="Arial"/>
        <family val="2"/>
        <charset val="238"/>
      </rPr>
      <t>(7)</t>
    </r>
  </si>
  <si>
    <t>NOTRANJE VODNE ENOTE DAIKIN ALTHERMA 3 (PROSTOSTOJEČA MONTAŽA) - pretočna priprava TSV</t>
  </si>
  <si>
    <t>Dodatna oprema za obe vrsti toplotnih črpalk</t>
  </si>
  <si>
    <t>Dodatna oprema za toplotne črpalke z notranjimi enotami EHSH / EHSX ter EHSHB / EHSXB</t>
  </si>
  <si>
    <t>Dodatna oprema za toplotne črpalke z notranjimi enotami EHVH / EHVX ter EHBH / EHBX</t>
  </si>
  <si>
    <t>FWXV15A</t>
  </si>
  <si>
    <t>FWXV20A</t>
  </si>
  <si>
    <t>EKHDP008D</t>
  </si>
  <si>
    <t>EKDP008D</t>
  </si>
  <si>
    <t>Grelni trak za odtočno posodo EKDP008D</t>
  </si>
  <si>
    <t>Odtočna posoda za kondenzat - za zunanje enote Daikin Altherma 3 (4-8kW)</t>
  </si>
  <si>
    <r>
      <t>HIDRAVLIČNE KRETNICE IN MANJŠI ZALOGOVNIKI</t>
    </r>
    <r>
      <rPr>
        <b/>
        <vertAlign val="superscript"/>
        <sz val="10"/>
        <rFont val="Arial"/>
        <family val="2"/>
        <charset val="238"/>
      </rPr>
      <t>(6)</t>
    </r>
  </si>
  <si>
    <r>
      <t>EKHWS200B</t>
    </r>
    <r>
      <rPr>
        <vertAlign val="superscript"/>
        <sz val="8"/>
        <rFont val="Arial"/>
        <family val="2"/>
        <charset val="238"/>
      </rPr>
      <t>(1)</t>
    </r>
  </si>
  <si>
    <r>
      <t>EKHWS300B</t>
    </r>
    <r>
      <rPr>
        <vertAlign val="superscript"/>
        <sz val="8"/>
        <rFont val="Arial"/>
        <family val="2"/>
        <charset val="238"/>
      </rPr>
      <t>(1)</t>
    </r>
  </si>
  <si>
    <r>
      <t>EKHWP300B</t>
    </r>
    <r>
      <rPr>
        <vertAlign val="superscript"/>
        <sz val="8"/>
        <rFont val="Arial"/>
        <family val="2"/>
        <charset val="238"/>
      </rPr>
      <t>(3)</t>
    </r>
  </si>
  <si>
    <r>
      <t>EKHWP500B</t>
    </r>
    <r>
      <rPr>
        <vertAlign val="superscript"/>
        <sz val="8"/>
        <rFont val="Arial"/>
        <family val="2"/>
        <charset val="238"/>
      </rPr>
      <t>(3)</t>
    </r>
  </si>
  <si>
    <r>
      <t>EKHWP300PB</t>
    </r>
    <r>
      <rPr>
        <vertAlign val="superscript"/>
        <sz val="8"/>
        <rFont val="Arial"/>
        <family val="2"/>
        <charset val="238"/>
      </rPr>
      <t>(3)(4)</t>
    </r>
  </si>
  <si>
    <r>
      <t>EKHWP500PB</t>
    </r>
    <r>
      <rPr>
        <vertAlign val="superscript"/>
        <sz val="8"/>
        <rFont val="Arial"/>
        <family val="2"/>
        <charset val="238"/>
      </rPr>
      <t>(3)(4)</t>
    </r>
  </si>
  <si>
    <r>
      <t>ERGA04DAV3</t>
    </r>
    <r>
      <rPr>
        <vertAlign val="superscript"/>
        <sz val="8"/>
        <rFont val="Arial"/>
        <family val="2"/>
        <charset val="238"/>
      </rPr>
      <t>(1)</t>
    </r>
  </si>
  <si>
    <t>ERGA06DAV3</t>
  </si>
  <si>
    <t>ERGA08DAV3</t>
  </si>
  <si>
    <r>
      <t>En. oznaka</t>
    </r>
    <r>
      <rPr>
        <b/>
        <sz val="8"/>
        <rFont val="Arial"/>
        <family val="2"/>
        <charset val="238"/>
      </rPr>
      <t>(4)</t>
    </r>
  </si>
  <si>
    <r>
      <t>EHSH04P30D</t>
    </r>
    <r>
      <rPr>
        <sz val="8"/>
        <rFont val="Arial"/>
        <family val="2"/>
        <charset val="238"/>
      </rPr>
      <t>(1)*</t>
    </r>
  </si>
  <si>
    <r>
      <t>EHSX04P30D</t>
    </r>
    <r>
      <rPr>
        <sz val="8"/>
        <rFont val="Arial"/>
        <family val="2"/>
        <charset val="238"/>
      </rPr>
      <t>(1)*</t>
    </r>
  </si>
  <si>
    <r>
      <t>EHSX04P50D</t>
    </r>
    <r>
      <rPr>
        <sz val="8"/>
        <rFont val="Arial"/>
        <family val="2"/>
        <charset val="238"/>
      </rPr>
      <t>(1)*</t>
    </r>
  </si>
  <si>
    <r>
      <t>EHSX08P30D</t>
    </r>
    <r>
      <rPr>
        <sz val="8"/>
        <rFont val="Arial"/>
        <family val="2"/>
        <charset val="238"/>
      </rPr>
      <t xml:space="preserve"> </t>
    </r>
  </si>
  <si>
    <r>
      <t>EHSX08P50D</t>
    </r>
    <r>
      <rPr>
        <sz val="8"/>
        <rFont val="Arial"/>
        <family val="2"/>
        <charset val="238"/>
      </rPr>
      <t xml:space="preserve"> </t>
    </r>
  </si>
  <si>
    <r>
      <t>EHSHB04P30D</t>
    </r>
    <r>
      <rPr>
        <sz val="8"/>
        <rFont val="Arial"/>
        <family val="2"/>
        <charset val="238"/>
      </rPr>
      <t>(1)*</t>
    </r>
  </si>
  <si>
    <r>
      <t>EHSHB08P30D</t>
    </r>
    <r>
      <rPr>
        <sz val="8"/>
        <rFont val="Arial"/>
        <family val="2"/>
        <charset val="238"/>
      </rPr>
      <t xml:space="preserve"> </t>
    </r>
  </si>
  <si>
    <r>
      <t>EHSXB04P30D</t>
    </r>
    <r>
      <rPr>
        <sz val="8"/>
        <rFont val="Arial"/>
        <family val="2"/>
        <charset val="238"/>
      </rPr>
      <t>(1)*</t>
    </r>
  </si>
  <si>
    <r>
      <t>EHSXB04P50D</t>
    </r>
    <r>
      <rPr>
        <sz val="8"/>
        <rFont val="Arial"/>
        <family val="2"/>
        <charset val="238"/>
      </rPr>
      <t>(1)*</t>
    </r>
  </si>
  <si>
    <t>EKMBUHC9W1</t>
  </si>
  <si>
    <t>EPGA11DAV3</t>
  </si>
  <si>
    <t>EPGA14DAV3</t>
  </si>
  <si>
    <t>EPGA16DAV3</t>
  </si>
  <si>
    <t>EABH16D6V</t>
  </si>
  <si>
    <t>EABH16D9W</t>
  </si>
  <si>
    <t>EABX16D6V</t>
  </si>
  <si>
    <t>EABX16D9W</t>
  </si>
  <si>
    <t>EAVZ16S18D6V</t>
  </si>
  <si>
    <t>EAVZ16S18D9W</t>
  </si>
  <si>
    <t>EAVZ16S23D6V</t>
  </si>
  <si>
    <t>EAVZ16S23D9W</t>
  </si>
  <si>
    <t>EAVH16S18D6V</t>
  </si>
  <si>
    <t>EAVH16S18D9W</t>
  </si>
  <si>
    <t>EAVH16S23D6V</t>
  </si>
  <si>
    <t>EAVH16S23D9W</t>
  </si>
  <si>
    <t>EAVX16S18D6V</t>
  </si>
  <si>
    <t>EAVX16S18D9W</t>
  </si>
  <si>
    <t>EAVX16S23D6V</t>
  </si>
  <si>
    <t>EAVX16S23D9W</t>
  </si>
  <si>
    <t>BRP069A61</t>
  </si>
  <si>
    <t>LAN uporabniški vmesnik - s priklopom na sončno elektrarno ter zunanjim merilnikom el. en.</t>
  </si>
  <si>
    <t>EKRUDAS</t>
  </si>
  <si>
    <t>BRC1HHDAW(S)(K)</t>
  </si>
  <si>
    <t>Dodatni uporabniški vmesnik za Daikin Althermo 3</t>
  </si>
  <si>
    <t>Dodatni uporabniški vmesnik za Daikin Althermo 3 (nadomešča EKRUDAS) - MADOKA</t>
  </si>
  <si>
    <t>Izmenjevalec [m2]</t>
  </si>
  <si>
    <t>100l</t>
  </si>
  <si>
    <t>zalogovnik za ogrevalno in hladilno vodo (energijska oznaka ErP LOT2 = B)</t>
  </si>
  <si>
    <t>Energijska oznaka ErP LOT2</t>
  </si>
  <si>
    <t>LAMY-R1 200</t>
  </si>
  <si>
    <t>LAMY-R1 300</t>
  </si>
  <si>
    <t>LAMY-R1 400</t>
  </si>
  <si>
    <t>LAMY-R1 500</t>
  </si>
  <si>
    <t>LAMY-R2 300</t>
  </si>
  <si>
    <t>LAMY-R2 500</t>
  </si>
  <si>
    <t>3,7 in 1,0</t>
  </si>
  <si>
    <t>4,5 in 1,7</t>
  </si>
  <si>
    <t>Lovilna posoda kondenza za zunanje enote DAIKIN iz pocinkane pločevine prašno barvano z osnovno in končno barvo + komplet blažilcev vibracij s priborom za montažo</t>
  </si>
  <si>
    <t>FILTRIRNI SISTEM ZA VODO</t>
  </si>
  <si>
    <t>OHIŠJE 10”</t>
  </si>
  <si>
    <t>NOSILEC OHIŠJA</t>
  </si>
  <si>
    <t>VLOŽEK CARBON-BLOCK</t>
  </si>
  <si>
    <t>VLOŽEK 5mic</t>
  </si>
  <si>
    <t>VLOŽEK 10mic</t>
  </si>
  <si>
    <t>VLOŽEK 20mic</t>
  </si>
  <si>
    <t>Ohišje s priklopom 3/4”</t>
  </si>
  <si>
    <t>Nosilec za pritrditev ohišja</t>
  </si>
  <si>
    <t>Vložek s prešanim ogljem</t>
  </si>
  <si>
    <t>Polipropilenski vložek s filtracijo 5 mic</t>
  </si>
  <si>
    <t>Polipropilenski vložek s filtracijo 10 mic</t>
  </si>
  <si>
    <t>Polipropilenski vložek s filtracijo 20 mic</t>
  </si>
  <si>
    <t>MONTAŽNI PODSTAVKI</t>
  </si>
  <si>
    <t>Kovinski podstavek za zunanjo enoto 1142(d)x641(v)x565(g) mm</t>
  </si>
  <si>
    <t>Kovinski podstavek za zunanjo enoto 1058(d)x528(v)x415(g) mm</t>
  </si>
  <si>
    <t>Podstavek za zunanjo enoto 400(d)x95(v)x130(g) mm</t>
  </si>
  <si>
    <t>Podstavek za zunanjo enoto 600(d)x95(v)x130(g) mm</t>
  </si>
  <si>
    <t>(1) ... Teža podstavka: 40kg.</t>
  </si>
  <si>
    <t>(2) ... Teža podstavka: 28kg.</t>
  </si>
  <si>
    <t>(3) ... Nosilnost podstavka: 200 kg.</t>
  </si>
  <si>
    <t>(4) ... Nosilnost podstavka: 500 kg.</t>
  </si>
  <si>
    <r>
      <t>BLOCK BASE AA</t>
    </r>
    <r>
      <rPr>
        <vertAlign val="superscript"/>
        <sz val="10"/>
        <rFont val="Arial"/>
        <family val="2"/>
        <charset val="238"/>
      </rPr>
      <t>(1)</t>
    </r>
  </si>
  <si>
    <r>
      <t>BLOCK BASE KA</t>
    </r>
    <r>
      <rPr>
        <vertAlign val="superscript"/>
        <sz val="10"/>
        <rFont val="Arial"/>
        <family val="2"/>
        <charset val="238"/>
      </rPr>
      <t>(2)</t>
    </r>
  </si>
  <si>
    <r>
      <t>BROOKLYN BASE 400</t>
    </r>
    <r>
      <rPr>
        <vertAlign val="superscript"/>
        <sz val="10"/>
        <rFont val="Arial"/>
        <family val="2"/>
        <charset val="238"/>
      </rPr>
      <t>(3)</t>
    </r>
  </si>
  <si>
    <r>
      <t>BROOKLYN BASE 600</t>
    </r>
    <r>
      <rPr>
        <vertAlign val="superscript"/>
        <sz val="10"/>
        <rFont val="Arial"/>
        <family val="2"/>
        <charset val="238"/>
      </rPr>
      <t>(4)</t>
    </r>
  </si>
  <si>
    <r>
      <t>MODEL</t>
    </r>
    <r>
      <rPr>
        <b/>
        <vertAlign val="superscript"/>
        <sz val="10"/>
        <rFont val="Arial"/>
        <family val="2"/>
        <charset val="238"/>
      </rPr>
      <t>(1)</t>
    </r>
  </si>
  <si>
    <t>EGSAH06D9W</t>
  </si>
  <si>
    <t>EGSAH10D9W</t>
  </si>
  <si>
    <t>1,00 - 6,00</t>
  </si>
  <si>
    <t>1,00 - 10,00</t>
  </si>
  <si>
    <t>EGSAX06D9W*</t>
  </si>
  <si>
    <t>EGSAX10D9W*</t>
  </si>
  <si>
    <t>* Na voljo tudi v srebrni barvi. Pokličite za ceno.</t>
  </si>
  <si>
    <t>Poleg zgoraj navedenih enot so na voljo tudi 11, 14 in 16 kW enote z že vgrajenim električnim grelcem 3 kW. Za ceno in dobavni rok nas pokličite.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</si>
</sst>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\ &quot;€&quot;"/>
  </numFmts>
  <fonts count="29">
    <font>
      <sz val="10"/>
      <name val="Arial"/>
      <charset val="238"/>
    </font>
    <font>
      <sz val="10"/>
      <name val="Myriad Pro"/>
      <family val="2"/>
    </font>
    <font>
      <sz val="11"/>
      <name val="Myriad Pro"/>
      <family val="2"/>
    </font>
    <font>
      <b/>
      <sz val="6"/>
      <name val="Myriad Pro"/>
      <family val="2"/>
    </font>
    <font>
      <sz val="6"/>
      <name val="Myriad Pro"/>
      <family val="2"/>
    </font>
    <font>
      <sz val="6"/>
      <name val="Arial"/>
      <family val="2"/>
      <charset val="238"/>
    </font>
    <font>
      <b/>
      <sz val="10"/>
      <name val="Myriad Pro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Myriad Pro"/>
      <family val="2"/>
    </font>
    <font>
      <b/>
      <i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trike/>
      <sz val="10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i/>
      <strike/>
      <sz val="12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Myriad Pro"/>
      <family val="2"/>
      <charset val="238"/>
    </font>
    <font>
      <b/>
      <sz val="10"/>
      <name val="Myriad Pro"/>
      <family val="2"/>
      <charset val="238"/>
    </font>
    <font>
      <vertAlign val="superscript"/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/>
    <xf numFmtId="0" fontId="8" fillId="2" borderId="0" xfId="0" applyFont="1" applyFill="1"/>
    <xf numFmtId="0" fontId="8" fillId="3" borderId="0" xfId="0" applyFont="1" applyFill="1"/>
    <xf numFmtId="0" fontId="8" fillId="4" borderId="0" xfId="0" applyFont="1" applyFill="1"/>
    <xf numFmtId="0" fontId="6" fillId="4" borderId="0" xfId="0" applyFont="1" applyFill="1"/>
    <xf numFmtId="0" fontId="8" fillId="5" borderId="0" xfId="0" applyFont="1" applyFill="1"/>
    <xf numFmtId="0" fontId="6" fillId="5" borderId="0" xfId="0" applyFont="1" applyFill="1"/>
    <xf numFmtId="0" fontId="7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7" fillId="0" borderId="6" xfId="0" applyFont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6" fillId="2" borderId="0" xfId="0" applyFont="1" applyFill="1"/>
    <xf numFmtId="0" fontId="1" fillId="2" borderId="0" xfId="0" applyFont="1" applyFill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8" fillId="3" borderId="0" xfId="0" applyFont="1" applyFill="1" applyAlignment="1">
      <alignment horizontal="center"/>
    </xf>
    <xf numFmtId="0" fontId="10" fillId="6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7" fillId="0" borderId="0" xfId="0" applyFont="1"/>
    <xf numFmtId="0" fontId="10" fillId="0" borderId="0" xfId="0" applyFont="1" applyAlignment="1">
      <alignment horizontal="left" vertical="center"/>
    </xf>
    <xf numFmtId="6" fontId="0" fillId="0" borderId="1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6" fontId="0" fillId="0" borderId="0" xfId="0" applyNumberFormat="1" applyAlignment="1">
      <alignment horizontal="right"/>
    </xf>
    <xf numFmtId="0" fontId="8" fillId="3" borderId="7" xfId="0" applyFont="1" applyFill="1" applyBorder="1" applyAlignment="1">
      <alignment horizontal="center" vertical="center"/>
    </xf>
    <xf numFmtId="164" fontId="0" fillId="0" borderId="24" xfId="0" applyNumberFormat="1" applyBorder="1" applyAlignment="1">
      <alignment horizontal="right"/>
    </xf>
    <xf numFmtId="0" fontId="7" fillId="0" borderId="24" xfId="0" applyFont="1" applyBorder="1" applyAlignment="1">
      <alignment horizontal="center"/>
    </xf>
    <xf numFmtId="0" fontId="8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7" fillId="0" borderId="5" xfId="0" applyFont="1" applyBorder="1"/>
    <xf numFmtId="6" fontId="0" fillId="0" borderId="6" xfId="0" applyNumberFormat="1" applyBorder="1" applyAlignment="1">
      <alignment horizontal="right"/>
    </xf>
    <xf numFmtId="6" fontId="7" fillId="0" borderId="1" xfId="0" applyNumberFormat="1" applyFont="1" applyBorder="1" applyAlignment="1">
      <alignment horizontal="right"/>
    </xf>
    <xf numFmtId="0" fontId="12" fillId="3" borderId="7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 wrapText="1"/>
    </xf>
    <xf numFmtId="0" fontId="11" fillId="0" borderId="6" xfId="0" applyFont="1" applyBorder="1"/>
    <xf numFmtId="164" fontId="11" fillId="0" borderId="24" xfId="0" applyNumberFormat="1" applyFont="1" applyBorder="1" applyAlignment="1">
      <alignment horizontal="right"/>
    </xf>
    <xf numFmtId="164" fontId="11" fillId="0" borderId="6" xfId="0" applyNumberFormat="1" applyFont="1" applyBorder="1" applyAlignment="1">
      <alignment horizontal="right"/>
    </xf>
    <xf numFmtId="6" fontId="11" fillId="0" borderId="6" xfId="0" applyNumberFormat="1" applyFont="1" applyBorder="1" applyAlignment="1">
      <alignment horizontal="right"/>
    </xf>
    <xf numFmtId="0" fontId="11" fillId="0" borderId="1" xfId="0" applyFont="1" applyBorder="1"/>
    <xf numFmtId="6" fontId="11" fillId="0" borderId="1" xfId="0" applyNumberFormat="1" applyFont="1" applyBorder="1" applyAlignment="1">
      <alignment horizontal="right"/>
    </xf>
    <xf numFmtId="0" fontId="8" fillId="4" borderId="19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164" fontId="0" fillId="0" borderId="6" xfId="0" applyNumberFormat="1" applyBorder="1"/>
    <xf numFmtId="0" fontId="5" fillId="0" borderId="0" xfId="0" applyFont="1" applyAlignment="1">
      <alignment horizontal="center"/>
    </xf>
    <xf numFmtId="0" fontId="8" fillId="7" borderId="7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/>
    </xf>
    <xf numFmtId="0" fontId="0" fillId="0" borderId="5" xfId="0" applyBorder="1"/>
    <xf numFmtId="164" fontId="0" fillId="0" borderId="5" xfId="0" applyNumberFormat="1" applyBorder="1" applyAlignment="1">
      <alignment horizontal="right"/>
    </xf>
    <xf numFmtId="6" fontId="0" fillId="0" borderId="5" xfId="0" applyNumberFormat="1" applyBorder="1" applyAlignment="1">
      <alignment horizontal="right"/>
    </xf>
    <xf numFmtId="0" fontId="7" fillId="0" borderId="29" xfId="0" applyFont="1" applyBorder="1"/>
    <xf numFmtId="164" fontId="0" fillId="0" borderId="29" xfId="0" applyNumberFormat="1" applyBorder="1" applyAlignment="1">
      <alignment horizontal="right"/>
    </xf>
    <xf numFmtId="6" fontId="0" fillId="0" borderId="29" xfId="0" applyNumberFormat="1" applyBorder="1" applyAlignment="1">
      <alignment horizontal="right"/>
    </xf>
    <xf numFmtId="49" fontId="0" fillId="0" borderId="1" xfId="0" applyNumberFormat="1" applyBorder="1"/>
    <xf numFmtId="0" fontId="8" fillId="8" borderId="16" xfId="0" applyFont="1" applyFill="1" applyBorder="1" applyAlignment="1">
      <alignment horizontal="center" vertical="center"/>
    </xf>
    <xf numFmtId="49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8" fillId="3" borderId="11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7" fillId="0" borderId="6" xfId="0" applyFont="1" applyBorder="1" applyAlignment="1">
      <alignment horizontal="center"/>
    </xf>
    <xf numFmtId="164" fontId="7" fillId="0" borderId="24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right"/>
    </xf>
    <xf numFmtId="6" fontId="7" fillId="0" borderId="6" xfId="0" applyNumberFormat="1" applyFont="1" applyBorder="1" applyAlignment="1">
      <alignment horizontal="right"/>
    </xf>
    <xf numFmtId="0" fontId="16" fillId="6" borderId="0" xfId="0" applyFont="1" applyFill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right"/>
    </xf>
    <xf numFmtId="6" fontId="13" fillId="0" borderId="0" xfId="0" applyNumberFormat="1" applyFont="1" applyAlignment="1">
      <alignment horizontal="right"/>
    </xf>
    <xf numFmtId="0" fontId="0" fillId="0" borderId="6" xfId="0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/>
    </xf>
    <xf numFmtId="0" fontId="7" fillId="0" borderId="33" xfId="0" applyFont="1" applyBorder="1"/>
    <xf numFmtId="0" fontId="7" fillId="0" borderId="1" xfId="0" applyFont="1" applyBorder="1" applyAlignment="1">
      <alignment horizontal="left" vertical="center"/>
    </xf>
    <xf numFmtId="0" fontId="8" fillId="7" borderId="1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8" fillId="7" borderId="34" xfId="0" applyFont="1" applyFill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right"/>
    </xf>
    <xf numFmtId="0" fontId="11" fillId="0" borderId="24" xfId="0" applyFont="1" applyBorder="1" applyAlignment="1">
      <alignment horizontal="right"/>
    </xf>
    <xf numFmtId="0" fontId="12" fillId="3" borderId="1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164" fontId="0" fillId="0" borderId="24" xfId="0" applyNumberFormat="1" applyBorder="1" applyAlignment="1">
      <alignment horizontal="right" vertical="center"/>
    </xf>
    <xf numFmtId="164" fontId="0" fillId="0" borderId="6" xfId="0" applyNumberFormat="1" applyBorder="1" applyAlignment="1">
      <alignment horizontal="right" vertical="center"/>
    </xf>
    <xf numFmtId="6" fontId="0" fillId="0" borderId="6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6" fontId="0" fillId="0" borderId="1" xfId="0" applyNumberFormat="1" applyBorder="1" applyAlignment="1">
      <alignment horizontal="right" vertical="center"/>
    </xf>
    <xf numFmtId="0" fontId="1" fillId="0" borderId="29" xfId="0" applyFont="1" applyBorder="1"/>
    <xf numFmtId="0" fontId="5" fillId="9" borderId="0" xfId="0" applyFont="1" applyFill="1"/>
    <xf numFmtId="0" fontId="5" fillId="11" borderId="0" xfId="0" applyFont="1" applyFill="1"/>
    <xf numFmtId="0" fontId="5" fillId="10" borderId="0" xfId="0" applyFont="1" applyFill="1"/>
    <xf numFmtId="0" fontId="7" fillId="11" borderId="1" xfId="0" applyFont="1" applyFill="1" applyBorder="1"/>
    <xf numFmtId="0" fontId="7" fillId="9" borderId="1" xfId="0" applyFont="1" applyFill="1" applyBorder="1"/>
    <xf numFmtId="0" fontId="0" fillId="11" borderId="1" xfId="0" applyFill="1" applyBorder="1"/>
    <xf numFmtId="0" fontId="7" fillId="11" borderId="6" xfId="0" applyFont="1" applyFill="1" applyBorder="1"/>
    <xf numFmtId="0" fontId="7" fillId="10" borderId="1" xfId="0" applyFont="1" applyFill="1" applyBorder="1"/>
    <xf numFmtId="0" fontId="0" fillId="10" borderId="1" xfId="0" applyFill="1" applyBorder="1"/>
    <xf numFmtId="0" fontId="10" fillId="4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8" fillId="4" borderId="26" xfId="0" applyFont="1" applyFill="1" applyBorder="1"/>
    <xf numFmtId="0" fontId="8" fillId="7" borderId="11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5" borderId="26" xfId="0" applyFont="1" applyFill="1" applyBorder="1"/>
    <xf numFmtId="0" fontId="8" fillId="5" borderId="8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left" vertical="center"/>
    </xf>
    <xf numFmtId="0" fontId="8" fillId="3" borderId="26" xfId="0" applyFont="1" applyFill="1" applyBorder="1"/>
    <xf numFmtId="0" fontId="8" fillId="2" borderId="26" xfId="0" applyFont="1" applyFill="1" applyBorder="1"/>
    <xf numFmtId="0" fontId="10" fillId="3" borderId="0" xfId="0" applyFont="1" applyFill="1" applyAlignment="1">
      <alignment horizontal="left" vertical="center"/>
    </xf>
    <xf numFmtId="0" fontId="8" fillId="4" borderId="1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10" fillId="2" borderId="0" xfId="0" applyFont="1" applyFill="1" applyAlignment="1">
      <alignment horizontal="left" vertical="center"/>
    </xf>
    <xf numFmtId="0" fontId="12" fillId="3" borderId="26" xfId="0" applyFont="1" applyFill="1" applyBorder="1"/>
    <xf numFmtId="0" fontId="12" fillId="3" borderId="0" xfId="0" applyFont="1" applyFill="1"/>
    <xf numFmtId="0" fontId="21" fillId="0" borderId="0" xfId="0" applyFont="1"/>
    <xf numFmtId="0" fontId="8" fillId="4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8" fontId="10" fillId="6" borderId="0" xfId="0" applyNumberFormat="1" applyFont="1" applyFill="1" applyAlignment="1">
      <alignment horizontal="left" vertical="center"/>
    </xf>
    <xf numFmtId="8" fontId="0" fillId="0" borderId="0" xfId="0" applyNumberFormat="1" applyAlignment="1">
      <alignment horizontal="right"/>
    </xf>
    <xf numFmtId="8" fontId="0" fillId="0" borderId="0" xfId="0" applyNumberFormat="1"/>
    <xf numFmtId="8" fontId="8" fillId="3" borderId="0" xfId="0" applyNumberFormat="1" applyFont="1" applyFill="1"/>
    <xf numFmtId="8" fontId="8" fillId="3" borderId="0" xfId="0" applyNumberFormat="1" applyFont="1" applyFill="1" applyAlignment="1">
      <alignment horizontal="center"/>
    </xf>
    <xf numFmtId="8" fontId="23" fillId="0" borderId="0" xfId="0" applyNumberFormat="1" applyFont="1"/>
    <xf numFmtId="8" fontId="4" fillId="0" borderId="0" xfId="0" applyNumberFormat="1" applyFont="1"/>
    <xf numFmtId="8" fontId="23" fillId="0" borderId="0" xfId="0" applyNumberFormat="1" applyFont="1" applyAlignment="1">
      <alignment horizontal="right"/>
    </xf>
    <xf numFmtId="8" fontId="1" fillId="0" borderId="0" xfId="0" applyNumberFormat="1" applyFont="1"/>
    <xf numFmtId="8" fontId="16" fillId="6" borderId="0" xfId="0" applyNumberFormat="1" applyFont="1" applyFill="1" applyAlignment="1">
      <alignment horizontal="left" vertical="center"/>
    </xf>
    <xf numFmtId="8" fontId="7" fillId="0" borderId="0" xfId="0" applyNumberFormat="1" applyFont="1" applyAlignment="1">
      <alignment horizontal="right"/>
    </xf>
    <xf numFmtId="2" fontId="8" fillId="4" borderId="0" xfId="0" applyNumberFormat="1" applyFont="1" applyFill="1" applyAlignment="1">
      <alignment horizontal="center"/>
    </xf>
    <xf numFmtId="164" fontId="0" fillId="0" borderId="0" xfId="0" applyNumberFormat="1"/>
    <xf numFmtId="0" fontId="26" fillId="0" borderId="0" xfId="0" applyFont="1"/>
    <xf numFmtId="0" fontId="27" fillId="0" borderId="0" xfId="0" applyFont="1"/>
    <xf numFmtId="164" fontId="7" fillId="0" borderId="1" xfId="0" applyNumberFormat="1" applyFont="1" applyBorder="1"/>
    <xf numFmtId="0" fontId="7" fillId="10" borderId="6" xfId="0" applyFont="1" applyFill="1" applyBorder="1"/>
    <xf numFmtId="0" fontId="7" fillId="0" borderId="6" xfId="0" applyFont="1" applyBorder="1" applyAlignment="1">
      <alignment horizontal="center"/>
    </xf>
    <xf numFmtId="8" fontId="7" fillId="0" borderId="1" xfId="0" applyNumberFormat="1" applyFont="1" applyBorder="1" applyAlignment="1">
      <alignment horizontal="right"/>
    </xf>
    <xf numFmtId="0" fontId="8" fillId="12" borderId="26" xfId="0" applyFont="1" applyFill="1" applyBorder="1"/>
    <xf numFmtId="0" fontId="0" fillId="12" borderId="0" xfId="0" applyFill="1"/>
    <xf numFmtId="0" fontId="1" fillId="12" borderId="0" xfId="0" applyFont="1" applyFill="1"/>
    <xf numFmtId="0" fontId="8" fillId="12" borderId="16" xfId="0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/>
    </xf>
    <xf numFmtId="0" fontId="8" fillId="13" borderId="26" xfId="0" applyFont="1" applyFill="1" applyBorder="1"/>
    <xf numFmtId="0" fontId="8" fillId="13" borderId="16" xfId="0" applyFont="1" applyFill="1" applyBorder="1" applyAlignment="1">
      <alignment horizontal="center" vertical="center" wrapText="1"/>
    </xf>
    <xf numFmtId="0" fontId="8" fillId="13" borderId="1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1" fillId="0" borderId="3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8" fillId="4" borderId="11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8" fillId="3" borderId="26" xfId="0" applyFont="1" applyFill="1" applyBorder="1"/>
    <xf numFmtId="0" fontId="7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4" xfId="0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8" fillId="3" borderId="0" xfId="0" applyFont="1" applyFill="1"/>
    <xf numFmtId="0" fontId="8" fillId="5" borderId="9" xfId="0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/>
    </xf>
    <xf numFmtId="0" fontId="8" fillId="8" borderId="8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8" borderId="26" xfId="0" applyFont="1" applyFill="1" applyBorder="1"/>
    <xf numFmtId="0" fontId="8" fillId="3" borderId="26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8" borderId="0" xfId="0" applyFont="1" applyFill="1" applyAlignment="1">
      <alignment horizontal="left" vertical="center"/>
    </xf>
    <xf numFmtId="0" fontId="8" fillId="8" borderId="26" xfId="0" applyFont="1" applyFill="1" applyBorder="1" applyAlignment="1">
      <alignment horizontal="left" vertical="center"/>
    </xf>
    <xf numFmtId="0" fontId="0" fillId="0" borderId="29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8" borderId="12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2" fontId="0" fillId="0" borderId="6" xfId="0" applyNumberForma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4" borderId="36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2" fontId="11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8" fillId="12" borderId="38" xfId="0" applyFont="1" applyFill="1" applyBorder="1" applyAlignment="1">
      <alignment horizontal="center" vertical="center"/>
    </xf>
    <xf numFmtId="0" fontId="8" fillId="12" borderId="25" xfId="0" applyFont="1" applyFill="1" applyBorder="1" applyAlignment="1">
      <alignment horizontal="center" vertical="center"/>
    </xf>
    <xf numFmtId="0" fontId="8" fillId="12" borderId="39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8" fillId="13" borderId="38" xfId="0" applyFont="1" applyFill="1" applyBorder="1" applyAlignment="1">
      <alignment horizontal="center" vertical="center"/>
    </xf>
    <xf numFmtId="0" fontId="8" fillId="13" borderId="25" xfId="0" applyFont="1" applyFill="1" applyBorder="1" applyAlignment="1">
      <alignment horizontal="center" vertical="center"/>
    </xf>
    <xf numFmtId="0" fontId="8" fillId="13" borderId="39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0" fillId="0" borderId="2" xfId="0" applyBorder="1" applyAlignment="1">
      <alignment horizontal="left"/>
    </xf>
    <xf numFmtId="2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right"/>
    </xf>
    <xf numFmtId="6" fontId="7" fillId="0" borderId="0" xfId="0" applyNumberFormat="1" applyFont="1" applyBorder="1" applyAlignment="1">
      <alignment horizontal="right"/>
    </xf>
    <xf numFmtId="0" fontId="8" fillId="0" borderId="40" xfId="0" applyFont="1" applyFill="1" applyBorder="1"/>
  </cellXfs>
  <cellStyles count="1">
    <cellStyle name="Navadno" xfId="0" builtinId="0"/>
  </cellStyles>
  <dxfs count="0"/>
  <tableStyles count="0" defaultTableStyle="TableStyleMedium9" defaultPivotStyle="PivotStyleLight16"/>
  <colors>
    <mruColors>
      <color rgb="FFFFFF66"/>
      <color rgb="FFFFFF99"/>
      <color rgb="FFFFDDDD"/>
      <color rgb="FFC1EFFF"/>
      <color rgb="FFD2DCFE"/>
      <color rgb="FFD4D1FF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ministracija\Cenik%20september%202018\CenikD2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7">
          <cell r="E7" t="str">
            <v>D2CND024A4A</v>
          </cell>
        </row>
        <row r="8">
          <cell r="E8" t="str">
            <v>D2CND035A4A</v>
          </cell>
        </row>
        <row r="10">
          <cell r="E10" t="str">
            <v>D2TND012A4A</v>
          </cell>
        </row>
        <row r="11">
          <cell r="E11" t="str">
            <v>D2TND018A4A</v>
          </cell>
        </row>
        <row r="12">
          <cell r="E12" t="str">
            <v>D2TND024A4A</v>
          </cell>
        </row>
        <row r="13">
          <cell r="E13" t="str">
            <v>D2TND028A4A</v>
          </cell>
        </row>
        <row r="14">
          <cell r="E14" t="str">
            <v>D2TND035A4A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  <pageSetUpPr fitToPage="1"/>
  </sheetPr>
  <dimension ref="A1:V677"/>
  <sheetViews>
    <sheetView tabSelected="1" view="pageBreakPreview" topLeftCell="A168" zoomScale="115" zoomScaleNormal="25" zoomScaleSheetLayoutView="115" workbookViewId="0">
      <selection activeCell="A202" sqref="A202"/>
    </sheetView>
  </sheetViews>
  <sheetFormatPr defaultRowHeight="12.75"/>
  <cols>
    <col min="1" max="1" width="19" customWidth="1"/>
    <col min="2" max="2" width="17.140625" style="5" customWidth="1"/>
    <col min="3" max="3" width="14.42578125" style="5" customWidth="1"/>
    <col min="4" max="4" width="15.140625" style="5" customWidth="1"/>
    <col min="5" max="5" width="15.7109375" style="6" customWidth="1"/>
    <col min="6" max="6" width="14.140625" style="6" customWidth="1"/>
    <col min="7" max="7" width="12" customWidth="1"/>
    <col min="8" max="8" width="11.85546875" customWidth="1"/>
    <col min="9" max="9" width="10.7109375" customWidth="1"/>
    <col min="10" max="10" width="13" customWidth="1"/>
    <col min="11" max="11" width="10.7109375" customWidth="1"/>
    <col min="13" max="16384" width="9.140625" style="1"/>
  </cols>
  <sheetData>
    <row r="1" spans="1:11" ht="12" customHeight="1">
      <c r="A1" s="278" t="s">
        <v>232</v>
      </c>
      <c r="B1" s="278"/>
      <c r="C1" s="278"/>
      <c r="D1" s="278"/>
      <c r="E1" s="278"/>
      <c r="F1" s="278"/>
      <c r="G1" s="278"/>
      <c r="H1" s="278"/>
      <c r="I1" s="278"/>
      <c r="J1" s="31"/>
      <c r="K1" s="31"/>
    </row>
    <row r="2" spans="1:11" ht="12" customHeight="1">
      <c r="A2" s="278"/>
      <c r="B2" s="278"/>
      <c r="C2" s="278"/>
      <c r="D2" s="278"/>
      <c r="E2" s="278"/>
      <c r="F2" s="278"/>
      <c r="G2" s="278"/>
      <c r="H2" s="278"/>
      <c r="I2" s="278"/>
      <c r="J2" s="31"/>
      <c r="K2" s="31"/>
    </row>
    <row r="3" spans="1:11" ht="12" customHeight="1">
      <c r="A3" s="278"/>
      <c r="B3" s="278"/>
      <c r="C3" s="278"/>
      <c r="D3" s="278"/>
      <c r="E3" s="278"/>
      <c r="F3" s="278"/>
      <c r="G3" s="278"/>
      <c r="H3" s="278"/>
      <c r="I3" s="278"/>
      <c r="J3" s="31"/>
      <c r="K3" s="31"/>
    </row>
    <row r="4" spans="1:11" ht="15" customHeight="1" thickBot="1">
      <c r="A4" s="279" t="s">
        <v>261</v>
      </c>
      <c r="B4" s="279"/>
      <c r="C4" s="279"/>
      <c r="D4" s="279"/>
      <c r="E4" s="279"/>
      <c r="F4" s="279"/>
      <c r="G4" s="279"/>
      <c r="H4" s="279"/>
      <c r="I4" s="279"/>
      <c r="J4" s="31"/>
      <c r="K4" s="31"/>
    </row>
    <row r="5" spans="1:11" ht="26.25" thickBot="1">
      <c r="A5" s="78" t="s">
        <v>0</v>
      </c>
      <c r="B5" s="272" t="s">
        <v>5</v>
      </c>
      <c r="C5" s="273"/>
      <c r="D5" s="282" t="s">
        <v>6</v>
      </c>
      <c r="E5" s="283"/>
      <c r="F5" s="79" t="s">
        <v>377</v>
      </c>
      <c r="G5" s="80" t="s">
        <v>182</v>
      </c>
      <c r="H5" s="81" t="s">
        <v>183</v>
      </c>
      <c r="I5" s="82" t="s">
        <v>7</v>
      </c>
      <c r="J5" s="31"/>
      <c r="K5" s="31"/>
    </row>
    <row r="6" spans="1:11" ht="14.25" customHeight="1">
      <c r="A6" s="23" t="s">
        <v>426</v>
      </c>
      <c r="B6" s="258" t="s">
        <v>265</v>
      </c>
      <c r="C6" s="214"/>
      <c r="D6" s="284">
        <v>5.56</v>
      </c>
      <c r="E6" s="284"/>
      <c r="F6" s="24" t="s">
        <v>253</v>
      </c>
      <c r="G6" s="37">
        <f>I6*1.095</f>
        <v>1905.3</v>
      </c>
      <c r="H6" s="37">
        <f>I6*1.22</f>
        <v>2122.7999999999997</v>
      </c>
      <c r="I6" s="56">
        <v>1740</v>
      </c>
      <c r="J6" s="169"/>
      <c r="K6" s="31"/>
    </row>
    <row r="7" spans="1:11" ht="14.25" customHeight="1">
      <c r="A7" s="22" t="s">
        <v>427</v>
      </c>
      <c r="B7" s="230" t="s">
        <v>264</v>
      </c>
      <c r="C7" s="196"/>
      <c r="D7" s="196">
        <v>5.96</v>
      </c>
      <c r="E7" s="196"/>
      <c r="F7" s="21" t="s">
        <v>253</v>
      </c>
      <c r="G7" s="38">
        <f>I7*1.095</f>
        <v>2096.9249999999997</v>
      </c>
      <c r="H7" s="38">
        <f>I7*1.22</f>
        <v>2336.2999999999997</v>
      </c>
      <c r="I7" s="36">
        <v>1915</v>
      </c>
      <c r="J7" s="169"/>
      <c r="K7" s="31"/>
    </row>
    <row r="8" spans="1:11" ht="14.25" customHeight="1">
      <c r="A8" s="83" t="s">
        <v>428</v>
      </c>
      <c r="B8" s="285" t="s">
        <v>255</v>
      </c>
      <c r="C8" s="281"/>
      <c r="D8" s="281">
        <v>6.25</v>
      </c>
      <c r="E8" s="281"/>
      <c r="F8" s="28" t="s">
        <v>253</v>
      </c>
      <c r="G8" s="84">
        <f>I8*1.095</f>
        <v>2599.5299999999997</v>
      </c>
      <c r="H8" s="84">
        <f>I8*1.22</f>
        <v>2896.2799999999997</v>
      </c>
      <c r="I8" s="85">
        <v>2374</v>
      </c>
      <c r="J8" s="169"/>
      <c r="K8" s="31"/>
    </row>
    <row r="9" spans="1:11" ht="14.25" customHeight="1">
      <c r="A9" s="22" t="s">
        <v>440</v>
      </c>
      <c r="B9" s="230">
        <v>11.1</v>
      </c>
      <c r="C9" s="230"/>
      <c r="D9" s="196">
        <v>10.5</v>
      </c>
      <c r="E9" s="196"/>
      <c r="F9" s="21" t="s">
        <v>253</v>
      </c>
      <c r="G9" s="38">
        <f t="shared" ref="G9:G11" si="0">I9*1.095</f>
        <v>3683.58</v>
      </c>
      <c r="H9" s="38">
        <f t="shared" ref="H9:H11" si="1">I9*1.22</f>
        <v>4104.08</v>
      </c>
      <c r="I9" s="36">
        <v>3364</v>
      </c>
      <c r="J9" s="169"/>
      <c r="K9" s="31"/>
    </row>
    <row r="10" spans="1:11" ht="14.25" customHeight="1">
      <c r="A10" s="22" t="s">
        <v>441</v>
      </c>
      <c r="B10" s="230">
        <v>14.5</v>
      </c>
      <c r="C10" s="230"/>
      <c r="D10" s="196">
        <v>11.1</v>
      </c>
      <c r="E10" s="196"/>
      <c r="F10" s="21" t="s">
        <v>253</v>
      </c>
      <c r="G10" s="38">
        <f t="shared" si="0"/>
        <v>4400.8050000000003</v>
      </c>
      <c r="H10" s="38">
        <f t="shared" si="1"/>
        <v>4903.18</v>
      </c>
      <c r="I10" s="36">
        <v>4019</v>
      </c>
      <c r="J10" s="169"/>
      <c r="K10" s="31"/>
    </row>
    <row r="11" spans="1:11" ht="14.25" customHeight="1">
      <c r="A11" s="22" t="s">
        <v>442</v>
      </c>
      <c r="B11" s="230">
        <v>16.5</v>
      </c>
      <c r="C11" s="230"/>
      <c r="D11" s="196">
        <v>13.5</v>
      </c>
      <c r="E11" s="196"/>
      <c r="F11" s="21" t="s">
        <v>253</v>
      </c>
      <c r="G11" s="38">
        <f t="shared" si="0"/>
        <v>4998.6750000000002</v>
      </c>
      <c r="H11" s="38">
        <f t="shared" si="1"/>
        <v>5569.3</v>
      </c>
      <c r="I11" s="36">
        <v>4565</v>
      </c>
      <c r="J11" s="169"/>
      <c r="K11" s="31"/>
    </row>
    <row r="12" spans="1:11" ht="14.25" customHeight="1">
      <c r="A12" s="86"/>
      <c r="B12" s="280"/>
      <c r="C12" s="280"/>
      <c r="D12" s="280"/>
      <c r="E12" s="280"/>
      <c r="F12" s="93"/>
      <c r="G12" s="87"/>
      <c r="H12" s="87"/>
      <c r="I12" s="88"/>
      <c r="J12" s="169"/>
      <c r="K12" s="31"/>
    </row>
    <row r="13" spans="1:11" ht="15" customHeight="1" thickBot="1">
      <c r="A13" s="275" t="s">
        <v>252</v>
      </c>
      <c r="B13" s="275"/>
      <c r="C13" s="275"/>
      <c r="D13" s="275"/>
      <c r="E13" s="275"/>
      <c r="F13" s="275"/>
      <c r="G13" s="275"/>
      <c r="H13" s="275"/>
      <c r="I13" s="275"/>
      <c r="J13" s="169"/>
      <c r="K13" s="31"/>
    </row>
    <row r="14" spans="1:11" ht="26.25" thickBot="1">
      <c r="A14" s="90" t="s">
        <v>0</v>
      </c>
      <c r="B14" s="272" t="s">
        <v>24</v>
      </c>
      <c r="C14" s="273"/>
      <c r="D14" s="272" t="s">
        <v>25</v>
      </c>
      <c r="E14" s="273"/>
      <c r="F14" s="79" t="s">
        <v>175</v>
      </c>
      <c r="G14" s="80" t="s">
        <v>182</v>
      </c>
      <c r="H14" s="81" t="s">
        <v>183</v>
      </c>
      <c r="I14" s="79" t="s">
        <v>7</v>
      </c>
      <c r="J14" s="169"/>
      <c r="K14" s="31"/>
    </row>
    <row r="15" spans="1:11" ht="14.25" customHeight="1">
      <c r="A15" s="91" t="s">
        <v>376</v>
      </c>
      <c r="B15" s="196" t="s">
        <v>238</v>
      </c>
      <c r="C15" s="196"/>
      <c r="D15" s="196" t="s">
        <v>27</v>
      </c>
      <c r="E15" s="196"/>
      <c r="F15" s="21" t="s">
        <v>28</v>
      </c>
      <c r="G15" s="37">
        <f t="shared" ref="G15:G19" si="2">I15*1.095</f>
        <v>3206.16</v>
      </c>
      <c r="H15" s="37">
        <f t="shared" ref="H15:H19" si="3">I15*1.22</f>
        <v>3572.16</v>
      </c>
      <c r="I15" s="36">
        <v>2928</v>
      </c>
      <c r="J15" s="169"/>
      <c r="K15" s="31"/>
    </row>
    <row r="16" spans="1:11" ht="14.25" customHeight="1">
      <c r="A16" s="89" t="s">
        <v>233</v>
      </c>
      <c r="B16" s="196" t="s">
        <v>238</v>
      </c>
      <c r="C16" s="196"/>
      <c r="D16" s="196" t="s">
        <v>27</v>
      </c>
      <c r="E16" s="196"/>
      <c r="F16" s="21" t="s">
        <v>28</v>
      </c>
      <c r="G16" s="37">
        <f t="shared" si="2"/>
        <v>3373.6949999999997</v>
      </c>
      <c r="H16" s="37">
        <f t="shared" si="3"/>
        <v>3758.8199999999997</v>
      </c>
      <c r="I16" s="36">
        <v>3081</v>
      </c>
      <c r="J16" s="169"/>
      <c r="K16" s="31"/>
    </row>
    <row r="17" spans="1:11" ht="14.25" customHeight="1">
      <c r="A17" s="89" t="s">
        <v>234</v>
      </c>
      <c r="B17" s="196" t="s">
        <v>29</v>
      </c>
      <c r="C17" s="196"/>
      <c r="D17" s="196" t="s">
        <v>30</v>
      </c>
      <c r="E17" s="196"/>
      <c r="F17" s="21" t="s">
        <v>28</v>
      </c>
      <c r="G17" s="37">
        <f t="shared" si="2"/>
        <v>3543.42</v>
      </c>
      <c r="H17" s="37">
        <f t="shared" si="3"/>
        <v>3947.92</v>
      </c>
      <c r="I17" s="36">
        <v>3236</v>
      </c>
      <c r="J17" s="169"/>
      <c r="K17" s="31"/>
    </row>
    <row r="18" spans="1:11" ht="14.25" customHeight="1">
      <c r="A18" s="89" t="s">
        <v>235</v>
      </c>
      <c r="B18" s="196" t="s">
        <v>238</v>
      </c>
      <c r="C18" s="196"/>
      <c r="D18" s="196" t="s">
        <v>27</v>
      </c>
      <c r="E18" s="196"/>
      <c r="F18" s="21" t="s">
        <v>31</v>
      </c>
      <c r="G18" s="37">
        <f t="shared" si="2"/>
        <v>3497.43</v>
      </c>
      <c r="H18" s="37">
        <f t="shared" si="3"/>
        <v>3896.68</v>
      </c>
      <c r="I18" s="36">
        <v>3194</v>
      </c>
      <c r="J18" s="169"/>
      <c r="K18" s="31"/>
    </row>
    <row r="19" spans="1:11" ht="14.25" customHeight="1">
      <c r="A19" s="89" t="s">
        <v>236</v>
      </c>
      <c r="B19" s="196" t="s">
        <v>238</v>
      </c>
      <c r="C19" s="196"/>
      <c r="D19" s="196" t="s">
        <v>27</v>
      </c>
      <c r="E19" s="196"/>
      <c r="F19" s="21" t="s">
        <v>31</v>
      </c>
      <c r="G19" s="38">
        <f t="shared" si="2"/>
        <v>3681.39</v>
      </c>
      <c r="H19" s="38">
        <f t="shared" si="3"/>
        <v>4101.6400000000003</v>
      </c>
      <c r="I19" s="36">
        <v>3362</v>
      </c>
      <c r="J19" s="169"/>
      <c r="K19" s="31"/>
    </row>
    <row r="20" spans="1:11" ht="14.25" customHeight="1">
      <c r="A20" s="89" t="s">
        <v>237</v>
      </c>
      <c r="B20" s="196" t="s">
        <v>29</v>
      </c>
      <c r="C20" s="196"/>
      <c r="D20" s="196" t="s">
        <v>30</v>
      </c>
      <c r="E20" s="196"/>
      <c r="F20" s="21" t="s">
        <v>31</v>
      </c>
      <c r="G20" s="37">
        <f>I20*1.095</f>
        <v>3857.6849999999999</v>
      </c>
      <c r="H20" s="37">
        <f>I20*1.22</f>
        <v>4298.0599999999995</v>
      </c>
      <c r="I20" s="36">
        <v>3523</v>
      </c>
      <c r="J20" s="169"/>
      <c r="K20" s="31"/>
    </row>
    <row r="21" spans="1:11" ht="14.25" customHeight="1">
      <c r="A21" s="89" t="s">
        <v>443</v>
      </c>
      <c r="B21" s="197" t="s">
        <v>238</v>
      </c>
      <c r="C21" s="198"/>
      <c r="D21" s="196" t="s">
        <v>27</v>
      </c>
      <c r="E21" s="196"/>
      <c r="F21" s="21" t="s">
        <v>28</v>
      </c>
      <c r="G21" s="37">
        <f>I21*1.095</f>
        <v>3959.52</v>
      </c>
      <c r="H21" s="37">
        <f>I21*1.22</f>
        <v>4411.5199999999995</v>
      </c>
      <c r="I21" s="36">
        <v>3616</v>
      </c>
      <c r="J21" s="169"/>
      <c r="K21" s="31"/>
    </row>
    <row r="22" spans="1:11" ht="14.25" customHeight="1">
      <c r="A22" s="89" t="s">
        <v>444</v>
      </c>
      <c r="B22" s="197" t="s">
        <v>29</v>
      </c>
      <c r="C22" s="198"/>
      <c r="D22" s="196" t="s">
        <v>30</v>
      </c>
      <c r="E22" s="196"/>
      <c r="F22" s="21" t="s">
        <v>28</v>
      </c>
      <c r="G22" s="37">
        <f>I22*1.095</f>
        <v>4159.9049999999997</v>
      </c>
      <c r="H22" s="37">
        <f>I22*1.22</f>
        <v>4634.78</v>
      </c>
      <c r="I22" s="36">
        <v>3799</v>
      </c>
      <c r="J22" s="169"/>
      <c r="K22" s="31"/>
    </row>
    <row r="23" spans="1:11" ht="14.25" customHeight="1">
      <c r="A23" s="89" t="s">
        <v>445</v>
      </c>
      <c r="B23" s="197" t="s">
        <v>238</v>
      </c>
      <c r="C23" s="198"/>
      <c r="D23" s="196" t="s">
        <v>27</v>
      </c>
      <c r="E23" s="196"/>
      <c r="F23" s="21" t="s">
        <v>31</v>
      </c>
      <c r="G23" s="37">
        <f>I23*1.095</f>
        <v>4315.3949999999995</v>
      </c>
      <c r="H23" s="37">
        <f>I23*1.22</f>
        <v>4808.0199999999995</v>
      </c>
      <c r="I23" s="36">
        <v>3941</v>
      </c>
      <c r="J23" s="169"/>
      <c r="K23" s="31"/>
    </row>
    <row r="24" spans="1:11" ht="14.25" customHeight="1">
      <c r="A24" s="89" t="s">
        <v>446</v>
      </c>
      <c r="B24" s="197" t="s">
        <v>29</v>
      </c>
      <c r="C24" s="198"/>
      <c r="D24" s="196" t="s">
        <v>30</v>
      </c>
      <c r="E24" s="196"/>
      <c r="F24" s="21" t="s">
        <v>31</v>
      </c>
      <c r="G24" s="37">
        <f>I24*1.095</f>
        <v>4521.2550000000001</v>
      </c>
      <c r="H24" s="37">
        <f>I24*1.22</f>
        <v>5037.38</v>
      </c>
      <c r="I24" s="36">
        <v>4129</v>
      </c>
      <c r="J24" s="169"/>
      <c r="K24" s="31"/>
    </row>
    <row r="25" spans="1:11" ht="14.25" customHeight="1">
      <c r="B25" s="274"/>
      <c r="C25" s="274"/>
      <c r="D25" s="274"/>
      <c r="E25" s="274"/>
      <c r="F25" s="5"/>
      <c r="G25" s="39"/>
      <c r="H25" s="39"/>
      <c r="I25" s="40"/>
      <c r="J25" s="169"/>
      <c r="K25" s="31"/>
    </row>
    <row r="26" spans="1:11" ht="15" customHeight="1" thickBot="1">
      <c r="A26" s="275" t="s">
        <v>373</v>
      </c>
      <c r="B26" s="275"/>
      <c r="C26" s="275"/>
      <c r="D26" s="275"/>
      <c r="E26" s="275"/>
      <c r="F26" s="275"/>
      <c r="G26" s="275"/>
      <c r="H26" s="275"/>
      <c r="I26" s="275"/>
      <c r="J26" s="169"/>
      <c r="K26" s="31"/>
    </row>
    <row r="27" spans="1:11" ht="26.25" thickBot="1">
      <c r="A27" s="79" t="s">
        <v>0</v>
      </c>
      <c r="B27" s="272" t="s">
        <v>24</v>
      </c>
      <c r="C27" s="273"/>
      <c r="D27" s="79" t="s">
        <v>263</v>
      </c>
      <c r="E27" s="79" t="s">
        <v>35</v>
      </c>
      <c r="F27" s="79" t="s">
        <v>175</v>
      </c>
      <c r="G27" s="80" t="s">
        <v>182</v>
      </c>
      <c r="H27" s="81" t="s">
        <v>183</v>
      </c>
      <c r="I27" s="79" t="s">
        <v>7</v>
      </c>
      <c r="J27" s="169"/>
      <c r="K27" s="31"/>
    </row>
    <row r="28" spans="1:11" ht="14.25" customHeight="1">
      <c r="A28" s="23" t="s">
        <v>375</v>
      </c>
      <c r="B28" s="214" t="s">
        <v>238</v>
      </c>
      <c r="C28" s="214"/>
      <c r="D28" s="24" t="s">
        <v>36</v>
      </c>
      <c r="E28" s="24" t="s">
        <v>37</v>
      </c>
      <c r="F28" s="24" t="s">
        <v>28</v>
      </c>
      <c r="G28" s="37">
        <f t="shared" ref="G28:G47" si="4">I28*1.095</f>
        <v>4676.7449999999999</v>
      </c>
      <c r="H28" s="37">
        <f t="shared" ref="H28:H47" si="5">I28*1.22</f>
        <v>5210.62</v>
      </c>
      <c r="I28" s="56">
        <v>4271</v>
      </c>
      <c r="J28" s="169"/>
      <c r="K28" s="31"/>
    </row>
    <row r="29" spans="1:11" ht="14.25" customHeight="1">
      <c r="A29" s="20" t="s">
        <v>374</v>
      </c>
      <c r="B29" s="196" t="s">
        <v>238</v>
      </c>
      <c r="C29" s="196"/>
      <c r="D29" s="21" t="s">
        <v>38</v>
      </c>
      <c r="E29" s="21" t="s">
        <v>239</v>
      </c>
      <c r="F29" s="21" t="s">
        <v>28</v>
      </c>
      <c r="G29" s="37">
        <f t="shared" si="4"/>
        <v>4770.915</v>
      </c>
      <c r="H29" s="37">
        <f t="shared" si="5"/>
        <v>5315.54</v>
      </c>
      <c r="I29" s="36">
        <v>4357</v>
      </c>
      <c r="J29" s="169"/>
      <c r="K29" s="31"/>
    </row>
    <row r="30" spans="1:11" ht="14.25" customHeight="1">
      <c r="A30" s="89" t="s">
        <v>240</v>
      </c>
      <c r="B30" s="214" t="s">
        <v>238</v>
      </c>
      <c r="C30" s="214"/>
      <c r="D30" s="24" t="s">
        <v>36</v>
      </c>
      <c r="E30" s="21" t="s">
        <v>37</v>
      </c>
      <c r="F30" s="21" t="s">
        <v>28</v>
      </c>
      <c r="G30" s="37">
        <f t="shared" si="4"/>
        <v>4845.375</v>
      </c>
      <c r="H30" s="37">
        <f t="shared" si="5"/>
        <v>5398.5</v>
      </c>
      <c r="I30" s="36">
        <v>4425</v>
      </c>
      <c r="J30" s="169"/>
      <c r="K30" s="31"/>
    </row>
    <row r="31" spans="1:11" ht="14.25" customHeight="1">
      <c r="A31" s="89" t="s">
        <v>241</v>
      </c>
      <c r="B31" s="196" t="s">
        <v>29</v>
      </c>
      <c r="C31" s="196"/>
      <c r="D31" s="24" t="s">
        <v>36</v>
      </c>
      <c r="E31" s="21" t="s">
        <v>37</v>
      </c>
      <c r="F31" s="21" t="s">
        <v>28</v>
      </c>
      <c r="G31" s="37">
        <f t="shared" si="4"/>
        <v>4962.54</v>
      </c>
      <c r="H31" s="37">
        <f t="shared" si="5"/>
        <v>5529.04</v>
      </c>
      <c r="I31" s="36">
        <v>4532</v>
      </c>
      <c r="J31" s="169"/>
      <c r="K31" s="31"/>
    </row>
    <row r="32" spans="1:11" ht="14.25" customHeight="1">
      <c r="A32" s="89" t="s">
        <v>242</v>
      </c>
      <c r="B32" s="214" t="s">
        <v>238</v>
      </c>
      <c r="C32" s="214"/>
      <c r="D32" s="21" t="s">
        <v>38</v>
      </c>
      <c r="E32" s="21" t="s">
        <v>239</v>
      </c>
      <c r="F32" s="21" t="s">
        <v>28</v>
      </c>
      <c r="G32" s="37">
        <f t="shared" si="4"/>
        <v>4941.7349999999997</v>
      </c>
      <c r="H32" s="37">
        <f t="shared" si="5"/>
        <v>5505.86</v>
      </c>
      <c r="I32" s="36">
        <v>4513</v>
      </c>
      <c r="J32" s="169"/>
      <c r="K32" s="31"/>
    </row>
    <row r="33" spans="1:11" ht="14.25" customHeight="1">
      <c r="A33" s="89" t="s">
        <v>243</v>
      </c>
      <c r="B33" s="196" t="s">
        <v>29</v>
      </c>
      <c r="C33" s="196"/>
      <c r="D33" s="21" t="s">
        <v>38</v>
      </c>
      <c r="E33" s="21" t="s">
        <v>239</v>
      </c>
      <c r="F33" s="21" t="s">
        <v>28</v>
      </c>
      <c r="G33" s="37">
        <f t="shared" si="4"/>
        <v>5210.01</v>
      </c>
      <c r="H33" s="37">
        <f t="shared" si="5"/>
        <v>5804.76</v>
      </c>
      <c r="I33" s="36">
        <v>4758</v>
      </c>
      <c r="J33" s="169"/>
      <c r="K33" s="31"/>
    </row>
    <row r="34" spans="1:11" ht="14.25" customHeight="1">
      <c r="A34" s="91" t="s">
        <v>372</v>
      </c>
      <c r="B34" s="214" t="s">
        <v>238</v>
      </c>
      <c r="C34" s="214"/>
      <c r="D34" s="24" t="s">
        <v>36</v>
      </c>
      <c r="E34" s="92" t="s">
        <v>37</v>
      </c>
      <c r="F34" s="21" t="s">
        <v>31</v>
      </c>
      <c r="G34" s="37">
        <f t="shared" si="4"/>
        <v>4971.3</v>
      </c>
      <c r="H34" s="37">
        <f t="shared" si="5"/>
        <v>5538.8</v>
      </c>
      <c r="I34" s="36">
        <v>4540</v>
      </c>
      <c r="J34" s="169"/>
      <c r="K34" s="31"/>
    </row>
    <row r="35" spans="1:11" ht="14.25" customHeight="1">
      <c r="A35" s="91" t="s">
        <v>371</v>
      </c>
      <c r="B35" s="196" t="s">
        <v>238</v>
      </c>
      <c r="C35" s="196"/>
      <c r="D35" s="21" t="s">
        <v>38</v>
      </c>
      <c r="E35" s="92" t="s">
        <v>239</v>
      </c>
      <c r="F35" s="21" t="s">
        <v>31</v>
      </c>
      <c r="G35" s="37">
        <f t="shared" si="4"/>
        <v>5070.9449999999997</v>
      </c>
      <c r="H35" s="37">
        <f t="shared" si="5"/>
        <v>5649.82</v>
      </c>
      <c r="I35" s="36">
        <v>4631</v>
      </c>
      <c r="J35" s="169"/>
      <c r="K35" s="31"/>
    </row>
    <row r="36" spans="1:11" ht="14.25" customHeight="1">
      <c r="A36" s="91" t="s">
        <v>247</v>
      </c>
      <c r="B36" s="214" t="s">
        <v>238</v>
      </c>
      <c r="C36" s="214"/>
      <c r="D36" s="24" t="s">
        <v>36</v>
      </c>
      <c r="E36" s="92" t="s">
        <v>37</v>
      </c>
      <c r="F36" s="21" t="s">
        <v>31</v>
      </c>
      <c r="G36" s="37">
        <f t="shared" si="4"/>
        <v>5156.3549999999996</v>
      </c>
      <c r="H36" s="37">
        <f t="shared" si="5"/>
        <v>5744.98</v>
      </c>
      <c r="I36" s="36">
        <v>4709</v>
      </c>
      <c r="J36" s="169"/>
      <c r="K36" s="31"/>
    </row>
    <row r="37" spans="1:11" ht="14.25" customHeight="1">
      <c r="A37" s="91" t="s">
        <v>244</v>
      </c>
      <c r="B37" s="196" t="s">
        <v>29</v>
      </c>
      <c r="C37" s="196"/>
      <c r="D37" s="24" t="s">
        <v>36</v>
      </c>
      <c r="E37" s="92" t="s">
        <v>37</v>
      </c>
      <c r="F37" s="21" t="s">
        <v>31</v>
      </c>
      <c r="G37" s="37">
        <f t="shared" si="4"/>
        <v>5260.38</v>
      </c>
      <c r="H37" s="37">
        <f t="shared" si="5"/>
        <v>5860.88</v>
      </c>
      <c r="I37" s="36">
        <v>4804</v>
      </c>
      <c r="J37" s="169"/>
      <c r="K37" s="31"/>
    </row>
    <row r="38" spans="1:11" ht="14.25" customHeight="1">
      <c r="A38" s="91" t="s">
        <v>246</v>
      </c>
      <c r="B38" s="214" t="s">
        <v>238</v>
      </c>
      <c r="C38" s="214"/>
      <c r="D38" s="21" t="s">
        <v>38</v>
      </c>
      <c r="E38" s="92" t="s">
        <v>239</v>
      </c>
      <c r="F38" s="21" t="s">
        <v>31</v>
      </c>
      <c r="G38" s="37">
        <f t="shared" si="4"/>
        <v>5260.38</v>
      </c>
      <c r="H38" s="37">
        <f t="shared" si="5"/>
        <v>5860.88</v>
      </c>
      <c r="I38" s="36">
        <v>4804</v>
      </c>
      <c r="J38" s="169"/>
      <c r="K38" s="31"/>
    </row>
    <row r="39" spans="1:11" ht="14.25" customHeight="1">
      <c r="A39" s="91" t="s">
        <v>245</v>
      </c>
      <c r="B39" s="196" t="s">
        <v>29</v>
      </c>
      <c r="C39" s="196"/>
      <c r="D39" s="21" t="s">
        <v>38</v>
      </c>
      <c r="E39" s="92" t="s">
        <v>239</v>
      </c>
      <c r="F39" s="21" t="s">
        <v>31</v>
      </c>
      <c r="G39" s="38">
        <f t="shared" si="4"/>
        <v>5522.085</v>
      </c>
      <c r="H39" s="38">
        <f t="shared" si="5"/>
        <v>6152.46</v>
      </c>
      <c r="I39" s="36">
        <v>5043</v>
      </c>
      <c r="J39" s="169"/>
      <c r="K39" s="31"/>
    </row>
    <row r="40" spans="1:11" ht="14.25" customHeight="1">
      <c r="A40" s="91" t="s">
        <v>451</v>
      </c>
      <c r="B40" s="197" t="s">
        <v>238</v>
      </c>
      <c r="C40" s="198"/>
      <c r="D40" s="21" t="s">
        <v>36</v>
      </c>
      <c r="E40" s="92" t="s">
        <v>37</v>
      </c>
      <c r="F40" s="21" t="s">
        <v>28</v>
      </c>
      <c r="G40" s="38">
        <f t="shared" si="4"/>
        <v>5457.48</v>
      </c>
      <c r="H40" s="38">
        <f t="shared" si="5"/>
        <v>6080.48</v>
      </c>
      <c r="I40" s="36">
        <v>4984</v>
      </c>
      <c r="J40" s="169"/>
      <c r="K40" s="31"/>
    </row>
    <row r="41" spans="1:11" ht="14.25" customHeight="1">
      <c r="A41" s="91" t="s">
        <v>452</v>
      </c>
      <c r="B41" s="197" t="s">
        <v>29</v>
      </c>
      <c r="C41" s="198"/>
      <c r="D41" s="21" t="s">
        <v>36</v>
      </c>
      <c r="E41" s="92" t="s">
        <v>37</v>
      </c>
      <c r="F41" s="21" t="s">
        <v>28</v>
      </c>
      <c r="G41" s="38">
        <f t="shared" si="4"/>
        <v>5572.4549999999999</v>
      </c>
      <c r="H41" s="38">
        <f t="shared" si="5"/>
        <v>6208.58</v>
      </c>
      <c r="I41" s="36">
        <v>5089</v>
      </c>
      <c r="J41" s="169"/>
      <c r="K41" s="31"/>
    </row>
    <row r="42" spans="1:11" ht="14.25" customHeight="1">
      <c r="A42" s="91" t="s">
        <v>453</v>
      </c>
      <c r="B42" s="197" t="s">
        <v>238</v>
      </c>
      <c r="C42" s="198"/>
      <c r="D42" s="21" t="s">
        <v>38</v>
      </c>
      <c r="E42" s="92" t="s">
        <v>239</v>
      </c>
      <c r="F42" s="21" t="s">
        <v>28</v>
      </c>
      <c r="G42" s="38">
        <f t="shared" si="4"/>
        <v>5616.2550000000001</v>
      </c>
      <c r="H42" s="38">
        <f t="shared" si="5"/>
        <v>6257.38</v>
      </c>
      <c r="I42" s="36">
        <v>5129</v>
      </c>
      <c r="J42" s="169"/>
      <c r="K42" s="31"/>
    </row>
    <row r="43" spans="1:11" ht="14.25" customHeight="1">
      <c r="A43" s="91" t="s">
        <v>454</v>
      </c>
      <c r="B43" s="197" t="s">
        <v>29</v>
      </c>
      <c r="C43" s="198"/>
      <c r="D43" s="21" t="s">
        <v>38</v>
      </c>
      <c r="E43" s="92" t="s">
        <v>239</v>
      </c>
      <c r="F43" s="21" t="s">
        <v>28</v>
      </c>
      <c r="G43" s="38">
        <f t="shared" si="4"/>
        <v>5853.87</v>
      </c>
      <c r="H43" s="38">
        <f t="shared" si="5"/>
        <v>6522.12</v>
      </c>
      <c r="I43" s="36">
        <v>5346</v>
      </c>
      <c r="J43" s="169"/>
      <c r="K43" s="31"/>
    </row>
    <row r="44" spans="1:11" ht="14.25" customHeight="1">
      <c r="A44" s="91" t="s">
        <v>455</v>
      </c>
      <c r="B44" s="197" t="s">
        <v>238</v>
      </c>
      <c r="C44" s="198"/>
      <c r="D44" s="21" t="s">
        <v>36</v>
      </c>
      <c r="E44" s="92" t="s">
        <v>37</v>
      </c>
      <c r="F44" s="21" t="s">
        <v>31</v>
      </c>
      <c r="G44" s="38">
        <f t="shared" si="4"/>
        <v>5814.45</v>
      </c>
      <c r="H44" s="38">
        <f t="shared" si="5"/>
        <v>6478.2</v>
      </c>
      <c r="I44" s="36">
        <v>5310</v>
      </c>
      <c r="J44" s="169"/>
      <c r="K44" s="31"/>
    </row>
    <row r="45" spans="1:11" ht="14.25" customHeight="1">
      <c r="A45" s="91" t="s">
        <v>456</v>
      </c>
      <c r="B45" s="197" t="s">
        <v>29</v>
      </c>
      <c r="C45" s="198"/>
      <c r="D45" s="21" t="s">
        <v>36</v>
      </c>
      <c r="E45" s="92" t="s">
        <v>37</v>
      </c>
      <c r="F45" s="21" t="s">
        <v>31</v>
      </c>
      <c r="G45" s="38">
        <f t="shared" si="4"/>
        <v>5929.4250000000002</v>
      </c>
      <c r="H45" s="38">
        <f t="shared" si="5"/>
        <v>6606.3</v>
      </c>
      <c r="I45" s="36">
        <v>5415</v>
      </c>
      <c r="J45" s="169"/>
      <c r="K45" s="31"/>
    </row>
    <row r="46" spans="1:11" ht="14.25" customHeight="1">
      <c r="A46" s="91" t="s">
        <v>457</v>
      </c>
      <c r="B46" s="197" t="s">
        <v>238</v>
      </c>
      <c r="C46" s="198"/>
      <c r="D46" s="21" t="s">
        <v>38</v>
      </c>
      <c r="E46" s="92" t="s">
        <v>239</v>
      </c>
      <c r="F46" s="21" t="s">
        <v>31</v>
      </c>
      <c r="G46" s="38">
        <f t="shared" si="4"/>
        <v>5973.2249999999995</v>
      </c>
      <c r="H46" s="38">
        <f t="shared" si="5"/>
        <v>6655.0999999999995</v>
      </c>
      <c r="I46" s="36">
        <v>5455</v>
      </c>
      <c r="J46" s="169"/>
      <c r="K46" s="31"/>
    </row>
    <row r="47" spans="1:11" ht="14.25" customHeight="1">
      <c r="A47" s="91" t="s">
        <v>458</v>
      </c>
      <c r="B47" s="197" t="s">
        <v>29</v>
      </c>
      <c r="C47" s="198"/>
      <c r="D47" s="21" t="s">
        <v>38</v>
      </c>
      <c r="E47" s="92" t="s">
        <v>239</v>
      </c>
      <c r="F47" s="21" t="s">
        <v>31</v>
      </c>
      <c r="G47" s="38">
        <f t="shared" si="4"/>
        <v>6213.03</v>
      </c>
      <c r="H47" s="38">
        <f t="shared" si="5"/>
        <v>6922.28</v>
      </c>
      <c r="I47" s="36">
        <v>5674</v>
      </c>
      <c r="J47" s="169"/>
      <c r="K47" s="31"/>
    </row>
    <row r="48" spans="1:11" ht="14.25" customHeight="1">
      <c r="B48" s="274"/>
      <c r="C48" s="274"/>
      <c r="E48" s="5"/>
      <c r="F48" s="5"/>
      <c r="G48" s="39"/>
      <c r="H48" s="39"/>
      <c r="I48" s="40"/>
      <c r="J48" s="169"/>
      <c r="K48" s="31"/>
    </row>
    <row r="49" spans="1:11" ht="15" customHeight="1" thickBot="1">
      <c r="A49" s="275" t="s">
        <v>381</v>
      </c>
      <c r="B49" s="275"/>
      <c r="C49" s="275"/>
      <c r="D49" s="275"/>
      <c r="E49" s="275"/>
      <c r="F49" s="275"/>
      <c r="G49" s="275"/>
      <c r="H49" s="275"/>
      <c r="I49" s="275"/>
      <c r="J49" s="169"/>
      <c r="K49" s="31"/>
    </row>
    <row r="50" spans="1:11" ht="26.25" thickBot="1">
      <c r="A50" s="79" t="s">
        <v>0</v>
      </c>
      <c r="B50" s="272" t="s">
        <v>24</v>
      </c>
      <c r="C50" s="273"/>
      <c r="D50" s="79" t="s">
        <v>263</v>
      </c>
      <c r="E50" s="79" t="s">
        <v>35</v>
      </c>
      <c r="F50" s="79" t="s">
        <v>175</v>
      </c>
      <c r="G50" s="80" t="s">
        <v>182</v>
      </c>
      <c r="H50" s="81" t="s">
        <v>183</v>
      </c>
      <c r="I50" s="79" t="s">
        <v>7</v>
      </c>
      <c r="J50" s="169"/>
      <c r="K50" s="31"/>
    </row>
    <row r="51" spans="1:11" ht="14.25" customHeight="1">
      <c r="A51" s="23" t="s">
        <v>266</v>
      </c>
      <c r="B51" s="258" t="s">
        <v>238</v>
      </c>
      <c r="C51" s="214"/>
      <c r="D51" s="24" t="s">
        <v>36</v>
      </c>
      <c r="E51" s="24" t="s">
        <v>37</v>
      </c>
      <c r="F51" s="24" t="s">
        <v>28</v>
      </c>
      <c r="G51" s="37">
        <f t="shared" ref="G51:G59" si="6">I51*1.095</f>
        <v>5703.8549999999996</v>
      </c>
      <c r="H51" s="37">
        <f t="shared" ref="H51:H59" si="7">I51*1.22</f>
        <v>6354.98</v>
      </c>
      <c r="I51" s="56">
        <v>5209</v>
      </c>
      <c r="J51" s="169"/>
      <c r="K51" s="31"/>
    </row>
    <row r="52" spans="1:11" ht="14.25" customHeight="1">
      <c r="A52" s="20" t="s">
        <v>248</v>
      </c>
      <c r="B52" s="230" t="s">
        <v>238</v>
      </c>
      <c r="C52" s="196"/>
      <c r="D52" s="21" t="s">
        <v>36</v>
      </c>
      <c r="E52" s="21" t="s">
        <v>37</v>
      </c>
      <c r="F52" s="21" t="s">
        <v>28</v>
      </c>
      <c r="G52" s="37">
        <f t="shared" si="6"/>
        <v>5874.6750000000002</v>
      </c>
      <c r="H52" s="37">
        <f t="shared" si="7"/>
        <v>6545.3</v>
      </c>
      <c r="I52" s="36">
        <v>5365</v>
      </c>
      <c r="J52" s="169"/>
      <c r="K52" s="31"/>
    </row>
    <row r="53" spans="1:11" ht="14.25" customHeight="1">
      <c r="A53" s="20" t="s">
        <v>249</v>
      </c>
      <c r="B53" s="196" t="s">
        <v>29</v>
      </c>
      <c r="C53" s="196"/>
      <c r="D53" s="92" t="s">
        <v>36</v>
      </c>
      <c r="E53" s="21" t="s">
        <v>37</v>
      </c>
      <c r="F53" s="21" t="s">
        <v>28</v>
      </c>
      <c r="G53" s="37">
        <f t="shared" si="6"/>
        <v>5874.6750000000002</v>
      </c>
      <c r="H53" s="37">
        <f t="shared" si="7"/>
        <v>6545.3</v>
      </c>
      <c r="I53" s="36">
        <v>5365</v>
      </c>
      <c r="J53" s="169"/>
      <c r="K53" s="31"/>
    </row>
    <row r="54" spans="1:11" ht="14.25" customHeight="1">
      <c r="A54" s="20" t="s">
        <v>251</v>
      </c>
      <c r="B54" s="230" t="s">
        <v>238</v>
      </c>
      <c r="C54" s="196"/>
      <c r="D54" s="21" t="s">
        <v>38</v>
      </c>
      <c r="E54" s="92" t="s">
        <v>239</v>
      </c>
      <c r="F54" s="21" t="s">
        <v>28</v>
      </c>
      <c r="G54" s="37">
        <f t="shared" si="6"/>
        <v>5991.84</v>
      </c>
      <c r="H54" s="37">
        <f t="shared" si="7"/>
        <v>6675.84</v>
      </c>
      <c r="I54" s="36">
        <v>5472</v>
      </c>
      <c r="J54" s="169"/>
      <c r="K54" s="31"/>
    </row>
    <row r="55" spans="1:11" ht="14.25" customHeight="1">
      <c r="A55" s="20" t="s">
        <v>250</v>
      </c>
      <c r="B55" s="196" t="s">
        <v>29</v>
      </c>
      <c r="C55" s="196"/>
      <c r="D55" s="21" t="s">
        <v>38</v>
      </c>
      <c r="E55" s="92" t="s">
        <v>239</v>
      </c>
      <c r="F55" s="21" t="s">
        <v>28</v>
      </c>
      <c r="G55" s="37">
        <f t="shared" si="6"/>
        <v>5991.84</v>
      </c>
      <c r="H55" s="37">
        <f t="shared" si="7"/>
        <v>6675.84</v>
      </c>
      <c r="I55" s="36">
        <v>5472</v>
      </c>
      <c r="J55" s="169"/>
      <c r="K55" s="31"/>
    </row>
    <row r="56" spans="1:11" ht="14.25" customHeight="1">
      <c r="A56" s="20" t="s">
        <v>447</v>
      </c>
      <c r="B56" s="197" t="s">
        <v>238</v>
      </c>
      <c r="C56" s="198"/>
      <c r="D56" s="21" t="s">
        <v>36</v>
      </c>
      <c r="E56" s="21" t="s">
        <v>37</v>
      </c>
      <c r="F56" s="21" t="s">
        <v>28</v>
      </c>
      <c r="G56" s="38">
        <f t="shared" si="6"/>
        <v>6503.2049999999999</v>
      </c>
      <c r="H56" s="38">
        <f t="shared" si="7"/>
        <v>7245.58</v>
      </c>
      <c r="I56" s="36">
        <v>5939</v>
      </c>
      <c r="J56" s="169"/>
      <c r="K56" s="31"/>
    </row>
    <row r="57" spans="1:11" ht="14.25" customHeight="1">
      <c r="A57" s="20" t="s">
        <v>448</v>
      </c>
      <c r="B57" s="197" t="s">
        <v>29</v>
      </c>
      <c r="C57" s="198"/>
      <c r="D57" s="21" t="s">
        <v>36</v>
      </c>
      <c r="E57" s="21" t="s">
        <v>37</v>
      </c>
      <c r="F57" s="21" t="s">
        <v>28</v>
      </c>
      <c r="G57" s="38">
        <f t="shared" si="6"/>
        <v>6618.18</v>
      </c>
      <c r="H57" s="38">
        <f t="shared" si="7"/>
        <v>7373.68</v>
      </c>
      <c r="I57" s="36">
        <v>6044</v>
      </c>
      <c r="J57" s="169"/>
      <c r="K57" s="31"/>
    </row>
    <row r="58" spans="1:11" ht="14.25" customHeight="1">
      <c r="A58" s="20" t="s">
        <v>449</v>
      </c>
      <c r="B58" s="197" t="s">
        <v>238</v>
      </c>
      <c r="C58" s="198"/>
      <c r="D58" s="21" t="s">
        <v>38</v>
      </c>
      <c r="E58" s="92" t="s">
        <v>239</v>
      </c>
      <c r="F58" s="21" t="s">
        <v>28</v>
      </c>
      <c r="G58" s="38">
        <f t="shared" si="6"/>
        <v>6661.98</v>
      </c>
      <c r="H58" s="38">
        <f t="shared" si="7"/>
        <v>7422.48</v>
      </c>
      <c r="I58" s="36">
        <v>6084</v>
      </c>
      <c r="J58" s="169"/>
      <c r="K58" s="31"/>
    </row>
    <row r="59" spans="1:11" ht="14.25" customHeight="1">
      <c r="A59" s="20" t="s">
        <v>450</v>
      </c>
      <c r="B59" s="197" t="s">
        <v>29</v>
      </c>
      <c r="C59" s="198"/>
      <c r="D59" s="21" t="s">
        <v>38</v>
      </c>
      <c r="E59" s="92" t="s">
        <v>239</v>
      </c>
      <c r="F59" s="21" t="s">
        <v>28</v>
      </c>
      <c r="G59" s="38">
        <f t="shared" si="6"/>
        <v>6776.9549999999999</v>
      </c>
      <c r="H59" s="38">
        <f t="shared" si="7"/>
        <v>7550.58</v>
      </c>
      <c r="I59" s="36">
        <v>6189</v>
      </c>
      <c r="J59" s="169"/>
      <c r="K59" s="31"/>
    </row>
    <row r="60" spans="1:11" ht="14.25" customHeight="1">
      <c r="A60" s="34"/>
      <c r="E60" s="96"/>
      <c r="F60" s="5"/>
      <c r="G60" s="39"/>
      <c r="H60" s="39"/>
      <c r="I60" s="40"/>
      <c r="J60" s="169"/>
      <c r="K60" s="31"/>
    </row>
    <row r="61" spans="1:11" ht="15" customHeight="1" thickBot="1">
      <c r="A61" s="275" t="s">
        <v>409</v>
      </c>
      <c r="B61" s="275"/>
      <c r="C61" s="275"/>
      <c r="D61" s="275"/>
      <c r="E61" s="275"/>
      <c r="F61" s="275"/>
      <c r="G61" s="275"/>
      <c r="H61" s="275"/>
      <c r="I61" s="275"/>
      <c r="J61" s="169"/>
      <c r="K61" s="31"/>
    </row>
    <row r="62" spans="1:11" ht="26.25" thickBot="1">
      <c r="A62" s="79" t="s">
        <v>0</v>
      </c>
      <c r="B62" s="272" t="s">
        <v>59</v>
      </c>
      <c r="C62" s="273"/>
      <c r="D62" s="79" t="s">
        <v>429</v>
      </c>
      <c r="E62" s="79" t="s">
        <v>35</v>
      </c>
      <c r="F62" s="79" t="s">
        <v>175</v>
      </c>
      <c r="G62" s="80" t="s">
        <v>182</v>
      </c>
      <c r="H62" s="81" t="s">
        <v>183</v>
      </c>
      <c r="I62" s="79" t="s">
        <v>7</v>
      </c>
      <c r="J62" s="169"/>
      <c r="K62" s="31"/>
    </row>
    <row r="63" spans="1:11" ht="14.25" customHeight="1">
      <c r="A63" s="23" t="s">
        <v>430</v>
      </c>
      <c r="B63" s="258" t="s">
        <v>60</v>
      </c>
      <c r="C63" s="258"/>
      <c r="D63" s="98" t="s">
        <v>61</v>
      </c>
      <c r="E63" s="98" t="s">
        <v>62</v>
      </c>
      <c r="F63" s="98" t="s">
        <v>28</v>
      </c>
      <c r="G63" s="100">
        <f>I63*1.095</f>
        <v>4165.38</v>
      </c>
      <c r="H63" s="100">
        <f>I63*1.22</f>
        <v>4640.88</v>
      </c>
      <c r="I63" s="101">
        <v>3804</v>
      </c>
      <c r="J63" s="169"/>
      <c r="K63" s="31"/>
    </row>
    <row r="64" spans="1:11" ht="14.25" customHeight="1">
      <c r="A64" s="20" t="s">
        <v>260</v>
      </c>
      <c r="B64" s="230" t="s">
        <v>60</v>
      </c>
      <c r="C64" s="230"/>
      <c r="D64" s="92" t="s">
        <v>36</v>
      </c>
      <c r="E64" s="92" t="s">
        <v>62</v>
      </c>
      <c r="F64" s="92" t="s">
        <v>28</v>
      </c>
      <c r="G64" s="100">
        <f t="shared" ref="G64:G76" si="8">I64*1.095</f>
        <v>4337.2950000000001</v>
      </c>
      <c r="H64" s="100">
        <f t="shared" ref="H64:H76" si="9">I64*1.22</f>
        <v>4832.42</v>
      </c>
      <c r="I64" s="57">
        <v>3961</v>
      </c>
      <c r="J64" s="169"/>
      <c r="K64" s="31"/>
    </row>
    <row r="65" spans="1:11" ht="14.25" customHeight="1">
      <c r="A65" s="20" t="s">
        <v>259</v>
      </c>
      <c r="B65" s="230" t="s">
        <v>60</v>
      </c>
      <c r="C65" s="230"/>
      <c r="D65" s="92" t="s">
        <v>38</v>
      </c>
      <c r="E65" s="92" t="s">
        <v>63</v>
      </c>
      <c r="F65" s="92" t="s">
        <v>28</v>
      </c>
      <c r="G65" s="100">
        <f t="shared" si="8"/>
        <v>4711.7849999999999</v>
      </c>
      <c r="H65" s="100">
        <f t="shared" si="9"/>
        <v>5249.66</v>
      </c>
      <c r="I65" s="57">
        <v>4303</v>
      </c>
      <c r="J65" s="169"/>
      <c r="K65" s="31"/>
    </row>
    <row r="66" spans="1:11" ht="14.25" customHeight="1">
      <c r="A66" s="20" t="s">
        <v>431</v>
      </c>
      <c r="B66" s="230" t="s">
        <v>60</v>
      </c>
      <c r="C66" s="230"/>
      <c r="D66" s="92" t="s">
        <v>36</v>
      </c>
      <c r="E66" s="92" t="s">
        <v>62</v>
      </c>
      <c r="F66" s="92" t="s">
        <v>31</v>
      </c>
      <c r="G66" s="100">
        <f t="shared" si="8"/>
        <v>4540.9650000000001</v>
      </c>
      <c r="H66" s="100">
        <f t="shared" si="9"/>
        <v>5059.34</v>
      </c>
      <c r="I66" s="57">
        <v>4147</v>
      </c>
      <c r="J66" s="169"/>
      <c r="K66" s="31"/>
    </row>
    <row r="67" spans="1:11" ht="14.25" customHeight="1">
      <c r="A67" s="20" t="s">
        <v>432</v>
      </c>
      <c r="B67" s="199" t="s">
        <v>60</v>
      </c>
      <c r="C67" s="201"/>
      <c r="D67" s="92" t="s">
        <v>38</v>
      </c>
      <c r="E67" s="92" t="s">
        <v>63</v>
      </c>
      <c r="F67" s="92" t="s">
        <v>31</v>
      </c>
      <c r="G67" s="100">
        <f t="shared" si="8"/>
        <v>5006.34</v>
      </c>
      <c r="H67" s="100">
        <f t="shared" si="9"/>
        <v>5577.84</v>
      </c>
      <c r="I67" s="57">
        <v>4572</v>
      </c>
      <c r="J67" s="169"/>
      <c r="K67" s="31"/>
    </row>
    <row r="68" spans="1:11" ht="14.25" customHeight="1">
      <c r="A68" s="20" t="s">
        <v>433</v>
      </c>
      <c r="B68" s="230" t="s">
        <v>60</v>
      </c>
      <c r="C68" s="230"/>
      <c r="D68" s="92" t="s">
        <v>36</v>
      </c>
      <c r="E68" s="92" t="s">
        <v>62</v>
      </c>
      <c r="F68" s="92" t="s">
        <v>31</v>
      </c>
      <c r="G68" s="100">
        <f t="shared" si="8"/>
        <v>4712.88</v>
      </c>
      <c r="H68" s="100">
        <f t="shared" si="9"/>
        <v>5250.88</v>
      </c>
      <c r="I68" s="57">
        <v>4304</v>
      </c>
      <c r="J68" s="169"/>
      <c r="K68" s="31"/>
    </row>
    <row r="69" spans="1:11" ht="14.25" customHeight="1">
      <c r="A69" s="20" t="s">
        <v>434</v>
      </c>
      <c r="B69" s="230" t="s">
        <v>60</v>
      </c>
      <c r="C69" s="230"/>
      <c r="D69" s="92" t="s">
        <v>38</v>
      </c>
      <c r="E69" s="92" t="s">
        <v>63</v>
      </c>
      <c r="F69" s="92" t="s">
        <v>31</v>
      </c>
      <c r="G69" s="100">
        <f t="shared" si="8"/>
        <v>5178.2550000000001</v>
      </c>
      <c r="H69" s="100">
        <f t="shared" si="9"/>
        <v>5769.38</v>
      </c>
      <c r="I69" s="57">
        <v>4729</v>
      </c>
      <c r="J69" s="169"/>
      <c r="K69" s="31"/>
    </row>
    <row r="70" spans="1:11" ht="14.25" customHeight="1">
      <c r="A70" s="20" t="s">
        <v>435</v>
      </c>
      <c r="B70" s="230" t="s">
        <v>64</v>
      </c>
      <c r="C70" s="230"/>
      <c r="D70" s="92" t="s">
        <v>36</v>
      </c>
      <c r="E70" s="92" t="s">
        <v>62</v>
      </c>
      <c r="F70" s="92" t="s">
        <v>28</v>
      </c>
      <c r="G70" s="100">
        <f t="shared" si="8"/>
        <v>4451.1750000000002</v>
      </c>
      <c r="H70" s="100">
        <f t="shared" si="9"/>
        <v>4959.3</v>
      </c>
      <c r="I70" s="57">
        <v>4065</v>
      </c>
      <c r="J70" s="169"/>
      <c r="K70" s="31"/>
    </row>
    <row r="71" spans="1:11" ht="14.25" customHeight="1">
      <c r="A71" s="20" t="s">
        <v>436</v>
      </c>
      <c r="B71" s="230" t="s">
        <v>64</v>
      </c>
      <c r="C71" s="230"/>
      <c r="D71" s="92" t="s">
        <v>36</v>
      </c>
      <c r="E71" s="92" t="s">
        <v>62</v>
      </c>
      <c r="F71" s="92" t="s">
        <v>28</v>
      </c>
      <c r="G71" s="100">
        <f t="shared" si="8"/>
        <v>4635.1350000000002</v>
      </c>
      <c r="H71" s="100">
        <f t="shared" si="9"/>
        <v>5164.26</v>
      </c>
      <c r="I71" s="57">
        <v>4233</v>
      </c>
      <c r="J71" s="169"/>
      <c r="K71" s="31"/>
    </row>
    <row r="72" spans="1:11" ht="14.25" customHeight="1">
      <c r="A72" s="20" t="s">
        <v>258</v>
      </c>
      <c r="B72" s="230" t="s">
        <v>64</v>
      </c>
      <c r="C72" s="230"/>
      <c r="D72" s="92" t="s">
        <v>38</v>
      </c>
      <c r="E72" s="92" t="s">
        <v>63</v>
      </c>
      <c r="F72" s="92" t="s">
        <v>28</v>
      </c>
      <c r="G72" s="100">
        <f t="shared" si="8"/>
        <v>5030.43</v>
      </c>
      <c r="H72" s="100">
        <f t="shared" si="9"/>
        <v>5604.68</v>
      </c>
      <c r="I72" s="57">
        <v>4594</v>
      </c>
      <c r="J72" s="169"/>
      <c r="K72" s="31"/>
    </row>
    <row r="73" spans="1:11" ht="14.25" customHeight="1">
      <c r="A73" s="20" t="s">
        <v>437</v>
      </c>
      <c r="B73" s="230" t="s">
        <v>64</v>
      </c>
      <c r="C73" s="230"/>
      <c r="D73" s="92" t="s">
        <v>36</v>
      </c>
      <c r="E73" s="92" t="s">
        <v>62</v>
      </c>
      <c r="F73" s="92" t="s">
        <v>31</v>
      </c>
      <c r="G73" s="100">
        <f t="shared" si="8"/>
        <v>4816.9049999999997</v>
      </c>
      <c r="H73" s="100">
        <f t="shared" si="9"/>
        <v>5366.78</v>
      </c>
      <c r="I73" s="57">
        <v>4399</v>
      </c>
      <c r="J73" s="169"/>
      <c r="K73" s="31"/>
    </row>
    <row r="74" spans="1:11" ht="14.25" customHeight="1">
      <c r="A74" s="20" t="s">
        <v>438</v>
      </c>
      <c r="B74" s="199" t="s">
        <v>64</v>
      </c>
      <c r="C74" s="201"/>
      <c r="D74" s="92" t="s">
        <v>38</v>
      </c>
      <c r="E74" s="92" t="s">
        <v>63</v>
      </c>
      <c r="F74" s="92" t="s">
        <v>31</v>
      </c>
      <c r="G74" s="100">
        <f t="shared" si="8"/>
        <v>5296.5149999999994</v>
      </c>
      <c r="H74" s="100">
        <f t="shared" si="9"/>
        <v>5901.1399999999994</v>
      </c>
      <c r="I74" s="57">
        <v>4837</v>
      </c>
      <c r="J74" s="169"/>
      <c r="K74" s="31"/>
    </row>
    <row r="75" spans="1:11" ht="14.25" customHeight="1">
      <c r="A75" s="20" t="s">
        <v>257</v>
      </c>
      <c r="B75" s="230" t="s">
        <v>64</v>
      </c>
      <c r="C75" s="230"/>
      <c r="D75" s="92" t="s">
        <v>36</v>
      </c>
      <c r="E75" s="92" t="s">
        <v>62</v>
      </c>
      <c r="F75" s="92" t="s">
        <v>31</v>
      </c>
      <c r="G75" s="100">
        <f t="shared" si="8"/>
        <v>4938.45</v>
      </c>
      <c r="H75" s="100">
        <f t="shared" si="9"/>
        <v>5502.2</v>
      </c>
      <c r="I75" s="57">
        <v>4510</v>
      </c>
      <c r="J75" s="169"/>
      <c r="K75" s="31"/>
    </row>
    <row r="76" spans="1:11" ht="14.25" customHeight="1">
      <c r="A76" s="20" t="s">
        <v>256</v>
      </c>
      <c r="B76" s="230" t="s">
        <v>64</v>
      </c>
      <c r="C76" s="230"/>
      <c r="D76" s="92" t="s">
        <v>38</v>
      </c>
      <c r="E76" s="92" t="s">
        <v>63</v>
      </c>
      <c r="F76" s="92" t="s">
        <v>31</v>
      </c>
      <c r="G76" s="100">
        <f t="shared" si="8"/>
        <v>5418.0599999999995</v>
      </c>
      <c r="H76" s="100">
        <f t="shared" si="9"/>
        <v>6036.5599999999995</v>
      </c>
      <c r="I76" s="57">
        <v>4948</v>
      </c>
      <c r="J76" s="169"/>
      <c r="K76" s="31"/>
    </row>
    <row r="77" spans="1:11" ht="14.25" customHeight="1">
      <c r="A77" s="34"/>
      <c r="E77" s="96"/>
      <c r="F77" s="5"/>
      <c r="G77" s="39"/>
      <c r="H77" s="39"/>
      <c r="I77" s="40"/>
      <c r="J77" s="169"/>
      <c r="K77" s="31"/>
    </row>
    <row r="78" spans="1:11" ht="12" customHeight="1">
      <c r="A78" s="11" t="s">
        <v>157</v>
      </c>
      <c r="B78" s="3"/>
      <c r="C78" s="3"/>
      <c r="D78" s="3"/>
      <c r="E78" s="1"/>
      <c r="F78" s="1"/>
      <c r="G78" s="97"/>
      <c r="H78" s="97"/>
      <c r="I78" s="97"/>
      <c r="J78" s="170"/>
      <c r="K78" s="6"/>
    </row>
    <row r="79" spans="1:11" ht="9" customHeight="1">
      <c r="A79" s="11" t="s">
        <v>268</v>
      </c>
      <c r="B79" s="3"/>
      <c r="C79" s="3"/>
      <c r="D79" s="3"/>
      <c r="E79" s="1"/>
      <c r="F79" s="1"/>
      <c r="G79" s="97"/>
      <c r="H79" s="97"/>
      <c r="I79" s="97"/>
      <c r="J79" s="170"/>
      <c r="K79" s="6"/>
    </row>
    <row r="80" spans="1:11" ht="9" customHeight="1">
      <c r="A80" s="11" t="s">
        <v>254</v>
      </c>
      <c r="B80" s="1"/>
      <c r="C80" s="1"/>
      <c r="D80" s="1"/>
      <c r="E80" s="1"/>
      <c r="F80" s="1"/>
      <c r="G80" s="97"/>
      <c r="H80" s="97"/>
      <c r="I80" s="97"/>
      <c r="J80" s="170"/>
      <c r="K80" s="6"/>
    </row>
    <row r="81" spans="1:12" ht="9" customHeight="1">
      <c r="A81" s="11" t="s">
        <v>382</v>
      </c>
      <c r="B81" s="3"/>
      <c r="C81" s="3"/>
      <c r="D81" s="3"/>
      <c r="E81" s="3"/>
      <c r="F81" s="3"/>
      <c r="G81" s="97"/>
      <c r="H81" s="97"/>
      <c r="I81" s="97"/>
      <c r="J81" s="170"/>
      <c r="K81" s="6"/>
    </row>
    <row r="82" spans="1:12" ht="9" customHeight="1">
      <c r="A82" s="11" t="s">
        <v>173</v>
      </c>
      <c r="B82" s="3"/>
      <c r="C82" s="3"/>
      <c r="D82" s="3"/>
      <c r="E82" s="3"/>
      <c r="F82" s="3"/>
      <c r="G82" s="97"/>
      <c r="H82" s="97"/>
      <c r="I82" s="97"/>
      <c r="J82" s="170"/>
      <c r="K82" s="6"/>
    </row>
    <row r="83" spans="1:12" ht="9" customHeight="1">
      <c r="A83" s="11" t="s">
        <v>267</v>
      </c>
      <c r="B83" s="3"/>
      <c r="C83" s="3"/>
      <c r="D83" s="3"/>
      <c r="E83" s="3"/>
      <c r="F83" s="3"/>
      <c r="G83" s="97"/>
      <c r="H83" s="97"/>
      <c r="I83" s="97"/>
      <c r="J83" s="170"/>
      <c r="K83" s="6"/>
    </row>
    <row r="84" spans="1:12" ht="9" customHeight="1">
      <c r="A84" s="11"/>
      <c r="B84" s="3"/>
      <c r="C84" s="3"/>
      <c r="D84" s="3"/>
      <c r="E84" s="3"/>
      <c r="F84" s="3"/>
      <c r="G84" s="97"/>
      <c r="H84" s="97"/>
      <c r="I84" s="97"/>
      <c r="J84" s="170"/>
      <c r="K84" s="6"/>
    </row>
    <row r="85" spans="1:12" ht="9" customHeight="1">
      <c r="A85" s="11"/>
      <c r="B85" s="3"/>
      <c r="C85" s="3"/>
      <c r="D85" s="3"/>
      <c r="E85" s="3"/>
      <c r="F85" s="3"/>
      <c r="G85" s="97"/>
      <c r="H85" s="97"/>
      <c r="I85" s="97"/>
      <c r="J85" s="170"/>
      <c r="K85" s="6"/>
    </row>
    <row r="86" spans="1:12" ht="12.95" customHeight="1">
      <c r="A86" s="97"/>
      <c r="B86" s="97"/>
      <c r="C86" s="97"/>
      <c r="D86" s="97"/>
      <c r="E86" s="97"/>
      <c r="F86" s="97"/>
      <c r="G86" s="97"/>
      <c r="H86" s="97"/>
      <c r="I86" s="97"/>
      <c r="J86" s="171"/>
    </row>
    <row r="87" spans="1:12" s="9" customFormat="1" ht="12" customHeight="1">
      <c r="A87" s="277" t="s">
        <v>269</v>
      </c>
      <c r="B87" s="277"/>
      <c r="C87" s="277"/>
      <c r="D87" s="277"/>
      <c r="E87" s="277"/>
      <c r="F87" s="277"/>
      <c r="G87" s="277"/>
      <c r="H87" s="277"/>
      <c r="I87" s="277"/>
      <c r="J87" s="172"/>
      <c r="K87" s="15"/>
      <c r="L87" s="7"/>
    </row>
    <row r="88" spans="1:12" s="9" customFormat="1" ht="12" customHeight="1">
      <c r="A88" s="277"/>
      <c r="B88" s="277"/>
      <c r="C88" s="277"/>
      <c r="D88" s="277"/>
      <c r="E88" s="277"/>
      <c r="F88" s="277"/>
      <c r="G88" s="277"/>
      <c r="H88" s="277"/>
      <c r="I88" s="277"/>
      <c r="J88" s="173"/>
      <c r="K88" s="30"/>
      <c r="L88" s="8"/>
    </row>
    <row r="89" spans="1:12" ht="12" customHeight="1">
      <c r="A89" s="277"/>
      <c r="B89" s="277"/>
      <c r="C89" s="277"/>
      <c r="D89" s="277"/>
      <c r="E89" s="277"/>
      <c r="F89" s="277"/>
      <c r="G89" s="277"/>
      <c r="H89" s="277"/>
      <c r="I89" s="277"/>
      <c r="J89" s="170"/>
      <c r="K89" s="6"/>
    </row>
    <row r="90" spans="1:12" ht="15" customHeight="1" thickBot="1">
      <c r="A90" s="276" t="s">
        <v>284</v>
      </c>
      <c r="B90" s="276"/>
      <c r="C90" s="276"/>
      <c r="D90" s="276"/>
      <c r="E90" s="276"/>
      <c r="F90" s="276"/>
      <c r="G90" s="276"/>
      <c r="H90" s="276"/>
      <c r="I90" s="276"/>
      <c r="J90" s="170"/>
      <c r="K90" s="6"/>
    </row>
    <row r="91" spans="1:12" ht="26.25" customHeight="1" thickBot="1">
      <c r="A91" s="94" t="s">
        <v>0</v>
      </c>
      <c r="B91" s="227" t="s">
        <v>5</v>
      </c>
      <c r="C91" s="229"/>
      <c r="D91" s="227" t="s">
        <v>6</v>
      </c>
      <c r="E91" s="229"/>
      <c r="F91" s="41" t="s">
        <v>263</v>
      </c>
      <c r="G91" s="48" t="s">
        <v>182</v>
      </c>
      <c r="H91" s="49" t="s">
        <v>183</v>
      </c>
      <c r="I91" s="95" t="s">
        <v>7</v>
      </c>
      <c r="J91" s="171"/>
    </row>
    <row r="92" spans="1:12" s="3" customFormat="1" ht="14.25" customHeight="1">
      <c r="A92" s="23" t="s">
        <v>270</v>
      </c>
      <c r="B92" s="197" t="s">
        <v>11</v>
      </c>
      <c r="C92" s="198"/>
      <c r="D92" s="197">
        <v>15.05</v>
      </c>
      <c r="E92" s="198"/>
      <c r="F92" s="24" t="s">
        <v>12</v>
      </c>
      <c r="G92" s="37">
        <f>I92*1.095</f>
        <v>3348.5099999999998</v>
      </c>
      <c r="H92" s="37">
        <f>I92*1.22</f>
        <v>3730.7599999999998</v>
      </c>
      <c r="I92" s="56">
        <v>3058</v>
      </c>
      <c r="J92" s="174"/>
    </row>
    <row r="93" spans="1:12" s="3" customFormat="1" ht="14.25" customHeight="1">
      <c r="A93" s="22" t="s">
        <v>13</v>
      </c>
      <c r="B93" s="197" t="s">
        <v>14</v>
      </c>
      <c r="C93" s="198"/>
      <c r="D93" s="197">
        <v>16.059999999999999</v>
      </c>
      <c r="E93" s="198"/>
      <c r="F93" s="21" t="s">
        <v>12</v>
      </c>
      <c r="G93" s="37">
        <f t="shared" ref="G93:G97" si="10">I93*1.095</f>
        <v>4001.13</v>
      </c>
      <c r="H93" s="37">
        <f t="shared" ref="H93:H97" si="11">I93*1.22</f>
        <v>4457.88</v>
      </c>
      <c r="I93" s="36">
        <v>3654</v>
      </c>
      <c r="J93" s="174"/>
    </row>
    <row r="94" spans="1:12" s="3" customFormat="1" ht="14.25" customHeight="1">
      <c r="A94" s="22" t="s">
        <v>15</v>
      </c>
      <c r="B94" s="197" t="s">
        <v>16</v>
      </c>
      <c r="C94" s="198"/>
      <c r="D94" s="197">
        <v>16.760000000000002</v>
      </c>
      <c r="E94" s="198"/>
      <c r="F94" s="92" t="s">
        <v>12</v>
      </c>
      <c r="G94" s="37">
        <f t="shared" si="10"/>
        <v>4544.25</v>
      </c>
      <c r="H94" s="37">
        <f t="shared" si="11"/>
        <v>5063</v>
      </c>
      <c r="I94" s="36">
        <v>4150</v>
      </c>
      <c r="J94" s="174"/>
    </row>
    <row r="95" spans="1:12" s="3" customFormat="1" ht="14.25" customHeight="1">
      <c r="A95" s="20" t="s">
        <v>271</v>
      </c>
      <c r="B95" s="197" t="s">
        <v>11</v>
      </c>
      <c r="C95" s="198"/>
      <c r="D95" s="197">
        <v>15.05</v>
      </c>
      <c r="E95" s="198"/>
      <c r="F95" s="21" t="s">
        <v>12</v>
      </c>
      <c r="G95" s="37">
        <f t="shared" si="10"/>
        <v>3778.8449999999998</v>
      </c>
      <c r="H95" s="37">
        <f t="shared" si="11"/>
        <v>4210.22</v>
      </c>
      <c r="I95" s="36">
        <v>3451</v>
      </c>
      <c r="J95" s="174"/>
    </row>
    <row r="96" spans="1:12" s="3" customFormat="1" ht="14.25" customHeight="1">
      <c r="A96" s="22" t="s">
        <v>17</v>
      </c>
      <c r="B96" s="197" t="s">
        <v>14</v>
      </c>
      <c r="C96" s="198"/>
      <c r="D96" s="197">
        <v>16.059999999999999</v>
      </c>
      <c r="E96" s="198"/>
      <c r="F96" s="21" t="s">
        <v>12</v>
      </c>
      <c r="G96" s="37">
        <f>I96*1.095</f>
        <v>4531.1099999999997</v>
      </c>
      <c r="H96" s="37">
        <f t="shared" si="11"/>
        <v>5048.3599999999997</v>
      </c>
      <c r="I96" s="36">
        <v>4138</v>
      </c>
      <c r="J96" s="174"/>
    </row>
    <row r="97" spans="1:20" s="3" customFormat="1" ht="14.25" customHeight="1">
      <c r="A97" s="22" t="s">
        <v>18</v>
      </c>
      <c r="B97" s="197" t="s">
        <v>16</v>
      </c>
      <c r="C97" s="198"/>
      <c r="D97" s="197">
        <v>16.760000000000002</v>
      </c>
      <c r="E97" s="198"/>
      <c r="F97" s="21" t="s">
        <v>12</v>
      </c>
      <c r="G97" s="37">
        <f t="shared" si="10"/>
        <v>5164.0199999999995</v>
      </c>
      <c r="H97" s="37">
        <f t="shared" si="11"/>
        <v>5753.5199999999995</v>
      </c>
      <c r="I97" s="36">
        <v>4716</v>
      </c>
      <c r="J97" s="174"/>
    </row>
    <row r="98" spans="1:20" s="3" customFormat="1" ht="14.25" customHeight="1">
      <c r="A98"/>
      <c r="B98" s="5"/>
      <c r="C98" s="5"/>
      <c r="D98" s="5"/>
      <c r="E98" s="6"/>
      <c r="F98" s="6"/>
      <c r="G98"/>
      <c r="H98"/>
      <c r="I98"/>
      <c r="J98" s="175"/>
    </row>
    <row r="99" spans="1:20" ht="15" customHeight="1" thickBot="1">
      <c r="A99" s="259" t="s">
        <v>23</v>
      </c>
      <c r="B99" s="259"/>
      <c r="C99" s="259"/>
      <c r="D99" s="259"/>
      <c r="E99" s="259"/>
      <c r="F99" s="259"/>
      <c r="G99" s="259"/>
      <c r="H99" s="259"/>
      <c r="I99" s="259"/>
      <c r="J99" s="169"/>
      <c r="K99" s="31"/>
      <c r="L99" s="1"/>
    </row>
    <row r="100" spans="1:20" ht="26.25" customHeight="1" thickBot="1">
      <c r="A100" s="41" t="s">
        <v>0</v>
      </c>
      <c r="B100" s="227" t="s">
        <v>24</v>
      </c>
      <c r="C100" s="229"/>
      <c r="D100" s="227" t="s">
        <v>25</v>
      </c>
      <c r="E100" s="229"/>
      <c r="F100" s="41" t="s">
        <v>175</v>
      </c>
      <c r="G100" s="48" t="s">
        <v>182</v>
      </c>
      <c r="H100" s="49" t="s">
        <v>183</v>
      </c>
      <c r="I100" s="41" t="s">
        <v>7</v>
      </c>
      <c r="J100" s="169"/>
      <c r="K100" s="31"/>
      <c r="L100" s="1"/>
    </row>
    <row r="101" spans="1:20" ht="14.25" customHeight="1">
      <c r="A101" s="20" t="s">
        <v>272</v>
      </c>
      <c r="B101" s="197" t="s">
        <v>26</v>
      </c>
      <c r="C101" s="198"/>
      <c r="D101" s="197" t="s">
        <v>27</v>
      </c>
      <c r="E101" s="198"/>
      <c r="F101" s="21" t="s">
        <v>28</v>
      </c>
      <c r="G101" s="37">
        <f t="shared" ref="G101:G108" si="12">I101*1.095</f>
        <v>3316.7550000000001</v>
      </c>
      <c r="H101" s="37">
        <f t="shared" ref="H101:H108" si="13">I101*1.22</f>
        <v>3695.38</v>
      </c>
      <c r="I101" s="36">
        <v>3029</v>
      </c>
      <c r="J101" s="169"/>
      <c r="K101" s="6"/>
      <c r="L101" s="1"/>
    </row>
    <row r="102" spans="1:20" s="9" customFormat="1" ht="14.25" customHeight="1">
      <c r="A102" s="20" t="s">
        <v>273</v>
      </c>
      <c r="B102" s="197" t="s">
        <v>29</v>
      </c>
      <c r="C102" s="198"/>
      <c r="D102" s="197" t="s">
        <v>30</v>
      </c>
      <c r="E102" s="198"/>
      <c r="F102" s="21" t="s">
        <v>28</v>
      </c>
      <c r="G102" s="37">
        <f t="shared" si="12"/>
        <v>3437.2049999999999</v>
      </c>
      <c r="H102" s="37">
        <f t="shared" si="13"/>
        <v>3829.58</v>
      </c>
      <c r="I102" s="36">
        <v>3139</v>
      </c>
      <c r="J102" s="169"/>
      <c r="K102" s="6"/>
      <c r="L102"/>
      <c r="M102" s="2"/>
      <c r="N102" s="2"/>
      <c r="O102" s="2"/>
      <c r="P102" s="2"/>
      <c r="Q102" s="2"/>
      <c r="R102" s="2"/>
      <c r="S102" s="2"/>
      <c r="T102" s="1"/>
    </row>
    <row r="103" spans="1:20" s="9" customFormat="1" ht="14.25" customHeight="1">
      <c r="A103" s="22" t="s">
        <v>32</v>
      </c>
      <c r="B103" s="197" t="s">
        <v>26</v>
      </c>
      <c r="C103" s="198"/>
      <c r="D103" s="197" t="s">
        <v>27</v>
      </c>
      <c r="E103" s="198"/>
      <c r="F103" s="21" t="s">
        <v>28</v>
      </c>
      <c r="G103" s="37">
        <f t="shared" si="12"/>
        <v>3599.2649999999999</v>
      </c>
      <c r="H103" s="37">
        <f t="shared" si="13"/>
        <v>4010.14</v>
      </c>
      <c r="I103" s="36">
        <v>3287</v>
      </c>
      <c r="J103" s="169"/>
      <c r="K103" s="6"/>
      <c r="L103"/>
      <c r="M103" s="2"/>
      <c r="N103" s="2"/>
      <c r="O103" s="2"/>
      <c r="P103" s="2"/>
      <c r="Q103" s="2"/>
      <c r="R103" s="2"/>
      <c r="S103" s="2"/>
      <c r="T103" s="1"/>
    </row>
    <row r="104" spans="1:20" ht="14.25" customHeight="1">
      <c r="A104" s="22" t="s">
        <v>33</v>
      </c>
      <c r="B104" s="197" t="s">
        <v>29</v>
      </c>
      <c r="C104" s="198"/>
      <c r="D104" s="197" t="s">
        <v>30</v>
      </c>
      <c r="E104" s="198"/>
      <c r="F104" s="21" t="s">
        <v>28</v>
      </c>
      <c r="G104" s="37">
        <f t="shared" si="12"/>
        <v>3782.13</v>
      </c>
      <c r="H104" s="37">
        <f t="shared" si="13"/>
        <v>4213.88</v>
      </c>
      <c r="I104" s="36">
        <v>3454</v>
      </c>
      <c r="J104" s="169"/>
      <c r="K104" s="6"/>
      <c r="M104" s="2"/>
      <c r="N104" s="2"/>
      <c r="O104" s="2"/>
      <c r="P104" s="2"/>
      <c r="Q104" s="2"/>
      <c r="R104" s="2"/>
      <c r="S104" s="2"/>
    </row>
    <row r="105" spans="1:20" ht="14.25" customHeight="1">
      <c r="A105" s="20" t="s">
        <v>274</v>
      </c>
      <c r="B105" s="197" t="s">
        <v>26</v>
      </c>
      <c r="C105" s="198"/>
      <c r="D105" s="197" t="s">
        <v>27</v>
      </c>
      <c r="E105" s="198"/>
      <c r="F105" s="21" t="s">
        <v>31</v>
      </c>
      <c r="G105" s="37">
        <f t="shared" si="12"/>
        <v>3617.88</v>
      </c>
      <c r="H105" s="37">
        <f t="shared" si="13"/>
        <v>4030.88</v>
      </c>
      <c r="I105" s="36">
        <v>3304</v>
      </c>
      <c r="J105" s="169"/>
      <c r="K105" s="6"/>
      <c r="M105" s="2"/>
      <c r="N105" s="2"/>
      <c r="O105" s="2"/>
      <c r="P105" s="2"/>
      <c r="Q105" s="2"/>
      <c r="R105" s="2"/>
      <c r="S105" s="2"/>
    </row>
    <row r="106" spans="1:20" ht="14.25" customHeight="1">
      <c r="A106" s="20" t="s">
        <v>275</v>
      </c>
      <c r="B106" s="197" t="s">
        <v>29</v>
      </c>
      <c r="C106" s="198"/>
      <c r="D106" s="197" t="s">
        <v>30</v>
      </c>
      <c r="E106" s="198"/>
      <c r="F106" s="21" t="s">
        <v>31</v>
      </c>
      <c r="G106" s="37">
        <f t="shared" si="12"/>
        <v>3737.2350000000001</v>
      </c>
      <c r="H106" s="37">
        <f t="shared" si="13"/>
        <v>4163.8599999999997</v>
      </c>
      <c r="I106" s="36">
        <v>3413</v>
      </c>
      <c r="J106" s="169"/>
      <c r="K106" s="6"/>
      <c r="M106" s="2"/>
      <c r="N106" s="2"/>
      <c r="O106" s="2"/>
      <c r="P106" s="2"/>
      <c r="Q106" s="2"/>
      <c r="R106" s="2"/>
      <c r="S106" s="2"/>
      <c r="T106" s="9"/>
    </row>
    <row r="107" spans="1:20" ht="14.25" customHeight="1">
      <c r="A107" s="20" t="s">
        <v>276</v>
      </c>
      <c r="B107" s="197" t="s">
        <v>26</v>
      </c>
      <c r="C107" s="198"/>
      <c r="D107" s="197" t="s">
        <v>27</v>
      </c>
      <c r="E107" s="198"/>
      <c r="F107" s="21" t="s">
        <v>31</v>
      </c>
      <c r="G107" s="37">
        <f t="shared" si="12"/>
        <v>3923.3849999999998</v>
      </c>
      <c r="H107" s="37">
        <f t="shared" si="13"/>
        <v>4371.26</v>
      </c>
      <c r="I107" s="36">
        <v>3583</v>
      </c>
      <c r="J107" s="169"/>
      <c r="K107" s="6"/>
      <c r="M107" s="2"/>
      <c r="N107" s="2"/>
      <c r="O107" s="2"/>
      <c r="P107" s="2"/>
      <c r="Q107" s="2"/>
      <c r="R107" s="2"/>
      <c r="S107" s="2"/>
      <c r="T107" s="9"/>
    </row>
    <row r="108" spans="1:20" ht="14.25" customHeight="1">
      <c r="A108" s="20" t="s">
        <v>277</v>
      </c>
      <c r="B108" s="197" t="s">
        <v>29</v>
      </c>
      <c r="C108" s="198"/>
      <c r="D108" s="197" t="s">
        <v>30</v>
      </c>
      <c r="E108" s="198"/>
      <c r="F108" s="21" t="s">
        <v>31</v>
      </c>
      <c r="G108" s="37">
        <f t="shared" si="12"/>
        <v>4110.63</v>
      </c>
      <c r="H108" s="37">
        <f t="shared" si="13"/>
        <v>4579.88</v>
      </c>
      <c r="I108" s="36">
        <v>3754</v>
      </c>
      <c r="J108" s="169"/>
      <c r="K108" s="6"/>
      <c r="M108" s="2"/>
      <c r="N108" s="2"/>
      <c r="O108" s="2"/>
      <c r="P108" s="2"/>
      <c r="Q108" s="2"/>
      <c r="R108" s="2"/>
      <c r="S108" s="2"/>
    </row>
    <row r="109" spans="1:20" ht="14.25" customHeight="1">
      <c r="J109" s="169"/>
      <c r="K109" s="6"/>
      <c r="M109" s="2"/>
      <c r="N109" s="2"/>
      <c r="O109" s="2"/>
      <c r="P109" s="2"/>
      <c r="Q109" s="2"/>
      <c r="R109" s="2"/>
      <c r="S109" s="2"/>
    </row>
    <row r="110" spans="1:20" ht="15" customHeight="1" thickBot="1">
      <c r="A110" s="259" t="s">
        <v>34</v>
      </c>
      <c r="B110" s="259"/>
      <c r="C110" s="259"/>
      <c r="D110" s="259"/>
      <c r="E110" s="259"/>
      <c r="F110" s="259"/>
      <c r="G110" s="259"/>
      <c r="H110" s="259"/>
      <c r="I110" s="259"/>
      <c r="J110" s="169"/>
      <c r="K110" s="6"/>
    </row>
    <row r="111" spans="1:20" ht="26.25" customHeight="1" thickBot="1">
      <c r="A111" s="41" t="s">
        <v>0</v>
      </c>
      <c r="B111" s="227" t="s">
        <v>24</v>
      </c>
      <c r="C111" s="229"/>
      <c r="D111" s="41" t="s">
        <v>262</v>
      </c>
      <c r="E111" s="41" t="s">
        <v>35</v>
      </c>
      <c r="F111" s="41" t="s">
        <v>175</v>
      </c>
      <c r="G111" s="48" t="s">
        <v>182</v>
      </c>
      <c r="H111" s="49" t="s">
        <v>183</v>
      </c>
      <c r="I111" s="41" t="s">
        <v>7</v>
      </c>
      <c r="J111" s="169"/>
      <c r="K111" s="6"/>
    </row>
    <row r="112" spans="1:20" ht="14.25" customHeight="1">
      <c r="A112" s="20" t="s">
        <v>278</v>
      </c>
      <c r="B112" s="197" t="s">
        <v>26</v>
      </c>
      <c r="C112" s="198"/>
      <c r="D112" s="21" t="s">
        <v>36</v>
      </c>
      <c r="E112" s="21" t="s">
        <v>37</v>
      </c>
      <c r="F112" s="21" t="s">
        <v>28</v>
      </c>
      <c r="G112" s="37">
        <f t="shared" ref="G112:G119" si="14">I112*1.095</f>
        <v>4664.7</v>
      </c>
      <c r="H112" s="37">
        <f t="shared" ref="H112:H119" si="15">I112*1.22</f>
        <v>5197.2</v>
      </c>
      <c r="I112" s="36">
        <v>4260</v>
      </c>
      <c r="J112" s="169"/>
      <c r="K112" s="6"/>
    </row>
    <row r="113" spans="1:20" ht="14.25" customHeight="1">
      <c r="A113" s="20" t="s">
        <v>279</v>
      </c>
      <c r="B113" s="197" t="s">
        <v>29</v>
      </c>
      <c r="C113" s="198"/>
      <c r="D113" s="21" t="s">
        <v>38</v>
      </c>
      <c r="E113" s="21" t="s">
        <v>39</v>
      </c>
      <c r="F113" s="21" t="s">
        <v>28</v>
      </c>
      <c r="G113" s="37">
        <f t="shared" si="14"/>
        <v>5024.9549999999999</v>
      </c>
      <c r="H113" s="37">
        <f t="shared" si="15"/>
        <v>5598.58</v>
      </c>
      <c r="I113" s="36">
        <v>4589</v>
      </c>
      <c r="J113" s="169"/>
    </row>
    <row r="114" spans="1:20" ht="14.25" customHeight="1">
      <c r="A114" s="20" t="s">
        <v>40</v>
      </c>
      <c r="B114" s="197" t="s">
        <v>26</v>
      </c>
      <c r="C114" s="198"/>
      <c r="D114" s="21" t="s">
        <v>36</v>
      </c>
      <c r="E114" s="21" t="s">
        <v>37</v>
      </c>
      <c r="F114" s="21" t="s">
        <v>28</v>
      </c>
      <c r="G114" s="37">
        <f t="shared" si="14"/>
        <v>4961.4449999999997</v>
      </c>
      <c r="H114" s="37">
        <f t="shared" si="15"/>
        <v>5527.82</v>
      </c>
      <c r="I114" s="36">
        <v>4531</v>
      </c>
      <c r="J114" s="169"/>
      <c r="K114" s="15"/>
      <c r="L114" s="7"/>
      <c r="M114" s="9"/>
      <c r="N114" s="9"/>
      <c r="O114" s="9"/>
      <c r="P114" s="9"/>
      <c r="Q114" s="9"/>
      <c r="R114" s="9"/>
      <c r="S114" s="9"/>
    </row>
    <row r="115" spans="1:20" ht="14.25" customHeight="1">
      <c r="A115" s="22" t="s">
        <v>41</v>
      </c>
      <c r="B115" s="197" t="s">
        <v>29</v>
      </c>
      <c r="C115" s="198"/>
      <c r="D115" s="21" t="s">
        <v>38</v>
      </c>
      <c r="E115" s="21" t="s">
        <v>39</v>
      </c>
      <c r="F115" s="21" t="s">
        <v>28</v>
      </c>
      <c r="G115" s="37">
        <f t="shared" si="14"/>
        <v>5321.7</v>
      </c>
      <c r="H115" s="37">
        <f t="shared" si="15"/>
        <v>5929.2</v>
      </c>
      <c r="I115" s="36">
        <v>4860</v>
      </c>
      <c r="J115" s="169"/>
      <c r="K115" s="30"/>
      <c r="L115" s="7"/>
      <c r="M115" s="9"/>
      <c r="N115" s="9"/>
      <c r="O115" s="9"/>
      <c r="P115" s="9"/>
      <c r="Q115" s="9"/>
      <c r="R115" s="9"/>
      <c r="S115" s="9"/>
    </row>
    <row r="116" spans="1:20" ht="14.25" customHeight="1">
      <c r="A116" s="20" t="s">
        <v>280</v>
      </c>
      <c r="B116" s="197" t="s">
        <v>26</v>
      </c>
      <c r="C116" s="198"/>
      <c r="D116" s="21" t="s">
        <v>36</v>
      </c>
      <c r="E116" s="21" t="s">
        <v>37</v>
      </c>
      <c r="F116" s="21" t="s">
        <v>31</v>
      </c>
      <c r="G116" s="37">
        <f t="shared" si="14"/>
        <v>4880.415</v>
      </c>
      <c r="H116" s="37">
        <f t="shared" si="15"/>
        <v>5437.54</v>
      </c>
      <c r="I116" s="36">
        <v>4457</v>
      </c>
      <c r="J116" s="169"/>
      <c r="K116" s="6"/>
    </row>
    <row r="117" spans="1:20" s="9" customFormat="1" ht="14.25" customHeight="1">
      <c r="A117" s="20" t="s">
        <v>281</v>
      </c>
      <c r="B117" s="197" t="s">
        <v>29</v>
      </c>
      <c r="C117" s="198"/>
      <c r="D117" s="21" t="s">
        <v>38</v>
      </c>
      <c r="E117" s="21" t="s">
        <v>39</v>
      </c>
      <c r="F117" s="21" t="s">
        <v>31</v>
      </c>
      <c r="G117" s="37">
        <f t="shared" si="14"/>
        <v>5277.9</v>
      </c>
      <c r="H117" s="37">
        <f t="shared" si="15"/>
        <v>5880.4</v>
      </c>
      <c r="I117" s="36">
        <v>4820</v>
      </c>
      <c r="J117" s="169"/>
      <c r="K117" s="6"/>
      <c r="L117"/>
      <c r="M117" s="1"/>
      <c r="N117" s="1"/>
      <c r="O117" s="1"/>
      <c r="P117" s="1"/>
      <c r="Q117" s="1"/>
      <c r="R117" s="1"/>
      <c r="S117" s="1"/>
      <c r="T117" s="1"/>
    </row>
    <row r="118" spans="1:20" s="9" customFormat="1" ht="14.25" customHeight="1">
      <c r="A118" s="22" t="s">
        <v>42</v>
      </c>
      <c r="B118" s="197" t="s">
        <v>26</v>
      </c>
      <c r="C118" s="198"/>
      <c r="D118" s="21" t="s">
        <v>36</v>
      </c>
      <c r="E118" s="21" t="s">
        <v>37</v>
      </c>
      <c r="F118" s="21" t="s">
        <v>31</v>
      </c>
      <c r="G118" s="37">
        <f t="shared" si="14"/>
        <v>5285.5649999999996</v>
      </c>
      <c r="H118" s="37">
        <f t="shared" si="15"/>
        <v>5888.94</v>
      </c>
      <c r="I118" s="36">
        <v>4827</v>
      </c>
      <c r="J118" s="169"/>
      <c r="K118" s="6"/>
      <c r="L118"/>
      <c r="M118" s="1"/>
      <c r="N118" s="1"/>
      <c r="O118" s="1"/>
      <c r="P118" s="1"/>
      <c r="Q118" s="1"/>
      <c r="R118" s="1"/>
      <c r="S118" s="1"/>
      <c r="T118" s="1"/>
    </row>
    <row r="119" spans="1:20" s="9" customFormat="1" ht="14.25" customHeight="1">
      <c r="A119" s="22" t="s">
        <v>43</v>
      </c>
      <c r="B119" s="197" t="s">
        <v>29</v>
      </c>
      <c r="C119" s="198"/>
      <c r="D119" s="21" t="s">
        <v>38</v>
      </c>
      <c r="E119" s="21" t="s">
        <v>39</v>
      </c>
      <c r="F119" s="21" t="s">
        <v>31</v>
      </c>
      <c r="G119" s="37">
        <f t="shared" si="14"/>
        <v>5648.01</v>
      </c>
      <c r="H119" s="37">
        <f t="shared" si="15"/>
        <v>6292.76</v>
      </c>
      <c r="I119" s="36">
        <v>5158</v>
      </c>
      <c r="J119" s="169"/>
      <c r="K119" s="6"/>
      <c r="L119"/>
      <c r="M119" s="1"/>
      <c r="N119" s="1"/>
      <c r="O119" s="1"/>
      <c r="P119" s="1"/>
      <c r="Q119" s="1"/>
      <c r="R119" s="1"/>
      <c r="S119" s="1"/>
      <c r="T119" s="1"/>
    </row>
    <row r="120" spans="1:20" ht="14.25" customHeight="1">
      <c r="J120" s="169"/>
      <c r="K120" s="6"/>
    </row>
    <row r="121" spans="1:20" ht="15" customHeight="1" thickBot="1">
      <c r="A121" s="259" t="s">
        <v>44</v>
      </c>
      <c r="B121" s="259"/>
      <c r="C121" s="259"/>
      <c r="D121" s="259"/>
      <c r="E121" s="259"/>
      <c r="F121" s="259"/>
      <c r="G121" s="259"/>
      <c r="H121" s="259"/>
      <c r="I121" s="259"/>
      <c r="J121" s="169"/>
      <c r="K121" s="6"/>
      <c r="T121" s="9"/>
    </row>
    <row r="122" spans="1:20" ht="26.25" customHeight="1" thickBot="1">
      <c r="A122" s="41" t="s">
        <v>0</v>
      </c>
      <c r="B122" s="227" t="s">
        <v>24</v>
      </c>
      <c r="C122" s="229"/>
      <c r="D122" s="41" t="s">
        <v>262</v>
      </c>
      <c r="E122" s="41" t="s">
        <v>35</v>
      </c>
      <c r="F122" s="41" t="s">
        <v>175</v>
      </c>
      <c r="G122" s="48" t="s">
        <v>182</v>
      </c>
      <c r="H122" s="49" t="s">
        <v>183</v>
      </c>
      <c r="I122" s="41" t="s">
        <v>7</v>
      </c>
      <c r="J122" s="169"/>
      <c r="K122" s="6"/>
      <c r="T122" s="9"/>
    </row>
    <row r="123" spans="1:20" ht="14.25" customHeight="1">
      <c r="A123" s="22" t="s">
        <v>45</v>
      </c>
      <c r="B123" s="197" t="s">
        <v>26</v>
      </c>
      <c r="C123" s="198"/>
      <c r="D123" s="21" t="s">
        <v>36</v>
      </c>
      <c r="E123" s="21" t="s">
        <v>37</v>
      </c>
      <c r="F123" s="21" t="s">
        <v>28</v>
      </c>
      <c r="G123" s="37">
        <f t="shared" ref="G123" si="16">I123*1.095</f>
        <v>5911.9049999999997</v>
      </c>
      <c r="H123" s="37">
        <f t="shared" ref="H123" si="17">I123*1.22</f>
        <v>6586.78</v>
      </c>
      <c r="I123" s="36">
        <v>5399</v>
      </c>
      <c r="J123" s="169"/>
      <c r="K123" s="6"/>
    </row>
    <row r="124" spans="1:20" ht="14.25" customHeight="1">
      <c r="J124" s="170"/>
      <c r="K124" s="6"/>
    </row>
    <row r="125" spans="1:20" ht="15" customHeight="1" thickBot="1">
      <c r="A125" s="259" t="s">
        <v>283</v>
      </c>
      <c r="B125" s="259"/>
      <c r="C125" s="259"/>
      <c r="D125" s="259"/>
      <c r="E125" s="259"/>
      <c r="F125" s="259"/>
      <c r="G125" s="259"/>
      <c r="H125" s="259"/>
      <c r="I125" s="259"/>
      <c r="J125" s="170"/>
      <c r="K125" s="6"/>
    </row>
    <row r="126" spans="1:20" ht="26.25" customHeight="1" thickBot="1">
      <c r="A126" s="41" t="s">
        <v>0</v>
      </c>
      <c r="B126" s="225" t="s">
        <v>2</v>
      </c>
      <c r="C126" s="257"/>
      <c r="D126" s="257"/>
      <c r="E126" s="257"/>
      <c r="F126" s="226"/>
      <c r="G126" s="48" t="s">
        <v>182</v>
      </c>
      <c r="H126" s="49" t="s">
        <v>183</v>
      </c>
      <c r="I126" s="41" t="s">
        <v>7</v>
      </c>
      <c r="J126" s="170"/>
      <c r="K126" s="6"/>
    </row>
    <row r="127" spans="1:20" ht="14.25" customHeight="1">
      <c r="A127" s="23" t="s">
        <v>380</v>
      </c>
      <c r="B127" s="258" t="s">
        <v>22</v>
      </c>
      <c r="C127" s="214"/>
      <c r="D127" s="214"/>
      <c r="E127" s="214"/>
      <c r="F127" s="214"/>
      <c r="G127" s="37">
        <f>I127*1.095</f>
        <v>164.25</v>
      </c>
      <c r="H127" s="37">
        <f>I127*1.22</f>
        <v>183</v>
      </c>
      <c r="I127" s="101">
        <v>150</v>
      </c>
      <c r="J127" s="176"/>
      <c r="K127" s="6"/>
    </row>
    <row r="128" spans="1:20" ht="14.25" customHeight="1">
      <c r="A128" s="23" t="s">
        <v>370</v>
      </c>
      <c r="B128" s="260" t="s">
        <v>282</v>
      </c>
      <c r="C128" s="261"/>
      <c r="D128" s="261"/>
      <c r="E128" s="261"/>
      <c r="F128" s="262"/>
      <c r="G128" s="37">
        <f>I128*1.095</f>
        <v>166.44</v>
      </c>
      <c r="H128" s="37">
        <f>I128*1.22</f>
        <v>185.44</v>
      </c>
      <c r="I128" s="101">
        <v>152</v>
      </c>
      <c r="J128" s="176"/>
    </row>
    <row r="129" spans="1:20" s="13" customFormat="1" ht="9.75" customHeight="1">
      <c r="A129"/>
      <c r="B129" s="5"/>
      <c r="C129" s="5"/>
      <c r="D129" s="5"/>
      <c r="E129" s="5"/>
      <c r="F129" s="5"/>
      <c r="G129" s="39"/>
      <c r="H129" s="39"/>
      <c r="I129" s="40"/>
      <c r="J129" s="175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 s="13" customFormat="1" ht="12" customHeight="1">
      <c r="A130" s="11" t="s">
        <v>157</v>
      </c>
      <c r="B130" s="3"/>
      <c r="C130" s="3"/>
      <c r="D130" s="3"/>
      <c r="E130" s="3"/>
      <c r="F130" s="3"/>
      <c r="G130" s="3"/>
      <c r="H130" s="3"/>
      <c r="I130" s="3"/>
      <c r="J130" s="175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s="3" customFormat="1" ht="9" customHeight="1">
      <c r="A131" s="11" t="s">
        <v>158</v>
      </c>
      <c r="J131" s="175"/>
    </row>
    <row r="132" spans="1:20" ht="9" customHeight="1">
      <c r="A132" s="12" t="s">
        <v>159</v>
      </c>
      <c r="B132" s="3"/>
      <c r="C132" s="3"/>
      <c r="D132" s="3"/>
      <c r="E132" s="3"/>
      <c r="F132" s="3"/>
      <c r="G132" s="3"/>
      <c r="H132" s="3"/>
      <c r="I132" s="3"/>
      <c r="J132" s="177"/>
      <c r="K132" s="1"/>
      <c r="L132" s="1"/>
    </row>
    <row r="133" spans="1:20" ht="9" customHeight="1">
      <c r="A133" s="11" t="s">
        <v>160</v>
      </c>
      <c r="B133" s="3"/>
      <c r="C133" s="3"/>
      <c r="D133" s="3"/>
      <c r="E133" s="3"/>
      <c r="F133" s="3"/>
      <c r="G133" s="3"/>
      <c r="H133" s="3"/>
      <c r="I133" s="3"/>
      <c r="J133" s="177"/>
      <c r="K133" s="1"/>
      <c r="L133" s="1"/>
    </row>
    <row r="134" spans="1:20" ht="9" customHeight="1">
      <c r="A134" s="11" t="s">
        <v>161</v>
      </c>
      <c r="B134" s="3"/>
      <c r="C134" s="3"/>
      <c r="D134" s="3"/>
      <c r="E134" s="3"/>
      <c r="F134" s="3"/>
      <c r="G134" s="3"/>
      <c r="H134" s="3"/>
      <c r="I134" s="3"/>
      <c r="J134" s="177"/>
      <c r="K134" s="1"/>
      <c r="L134" s="1"/>
    </row>
    <row r="135" spans="1:20" ht="9" customHeight="1">
      <c r="A135" s="11" t="s">
        <v>162</v>
      </c>
      <c r="B135" s="3"/>
      <c r="C135" s="3"/>
      <c r="D135" s="3"/>
      <c r="E135" s="3"/>
      <c r="F135" s="3"/>
      <c r="G135" s="3"/>
      <c r="H135" s="3"/>
      <c r="I135" s="3"/>
      <c r="J135" s="177"/>
      <c r="K135" s="1"/>
      <c r="L135" s="1"/>
    </row>
    <row r="136" spans="1:20" ht="9" customHeight="1">
      <c r="A136" s="11" t="s">
        <v>163</v>
      </c>
      <c r="B136" s="3"/>
      <c r="C136" s="3"/>
      <c r="D136" s="3"/>
      <c r="E136" s="3"/>
      <c r="F136" s="3"/>
      <c r="G136" s="3"/>
      <c r="H136" s="3"/>
      <c r="I136" s="3"/>
      <c r="J136" s="177"/>
      <c r="K136" s="1"/>
      <c r="L136" s="1"/>
    </row>
    <row r="137" spans="1:20" ht="9" customHeight="1">
      <c r="A137" s="11" t="s">
        <v>164</v>
      </c>
      <c r="B137" s="3"/>
      <c r="C137" s="3"/>
      <c r="D137" s="3"/>
      <c r="E137" s="3"/>
      <c r="F137" s="3"/>
      <c r="G137" s="3"/>
      <c r="H137" s="3"/>
      <c r="I137" s="3"/>
      <c r="J137" s="177"/>
      <c r="K137" s="1"/>
      <c r="L137" s="1"/>
    </row>
    <row r="138" spans="1:20">
      <c r="A138" s="11"/>
      <c r="B138" s="3"/>
      <c r="C138" s="3"/>
      <c r="D138" s="3"/>
      <c r="E138" s="3"/>
      <c r="F138" s="3"/>
      <c r="G138" s="3"/>
      <c r="H138" s="3"/>
      <c r="I138" s="3"/>
      <c r="J138" s="177"/>
      <c r="K138" s="1"/>
      <c r="L138" s="1"/>
    </row>
    <row r="139" spans="1:20" ht="15" customHeight="1" thickBot="1">
      <c r="A139" s="266" t="s">
        <v>65</v>
      </c>
      <c r="B139" s="266"/>
      <c r="C139" s="266"/>
      <c r="D139" s="266"/>
      <c r="E139" s="266"/>
      <c r="F139" s="266"/>
      <c r="G139" s="266"/>
      <c r="H139" s="266"/>
      <c r="I139" s="266"/>
      <c r="J139" s="172"/>
      <c r="K139" s="15"/>
    </row>
    <row r="140" spans="1:20" ht="26.25" customHeight="1" thickBot="1">
      <c r="A140" s="41" t="s">
        <v>0</v>
      </c>
      <c r="B140" s="227" t="s">
        <v>2</v>
      </c>
      <c r="C140" s="228"/>
      <c r="D140" s="228"/>
      <c r="E140" s="228"/>
      <c r="F140" s="229"/>
      <c r="G140" s="49" t="s">
        <v>182</v>
      </c>
      <c r="H140" s="49" t="s">
        <v>183</v>
      </c>
      <c r="I140" s="41" t="s">
        <v>7</v>
      </c>
      <c r="J140" s="173"/>
      <c r="K140" s="30"/>
    </row>
    <row r="141" spans="1:20" s="9" customFormat="1" ht="14.25" customHeight="1">
      <c r="A141" s="144" t="s">
        <v>86</v>
      </c>
      <c r="B141" s="222" t="s">
        <v>87</v>
      </c>
      <c r="C141" s="223"/>
      <c r="D141" s="223"/>
      <c r="E141" s="223"/>
      <c r="F141" s="224"/>
      <c r="G141" s="42">
        <f t="shared" ref="G141:G154" si="18">I141*1.095</f>
        <v>62.414999999999999</v>
      </c>
      <c r="H141" s="37">
        <f t="shared" ref="H141:H154" si="19">I141*1.22</f>
        <v>69.539999999999992</v>
      </c>
      <c r="I141" s="101">
        <v>57</v>
      </c>
      <c r="J141" s="170"/>
      <c r="K141" s="6"/>
      <c r="L141"/>
      <c r="M141" s="1"/>
      <c r="N141" s="1"/>
      <c r="O141" s="1"/>
      <c r="P141" s="1"/>
      <c r="Q141" s="1"/>
      <c r="R141" s="1"/>
      <c r="S141" s="1"/>
    </row>
    <row r="142" spans="1:20" s="9" customFormat="1" ht="14.25" customHeight="1">
      <c r="A142" s="141" t="s">
        <v>459</v>
      </c>
      <c r="B142" s="222" t="s">
        <v>460</v>
      </c>
      <c r="C142" s="223"/>
      <c r="D142" s="223"/>
      <c r="E142" s="223"/>
      <c r="F142" s="224"/>
      <c r="G142" s="42">
        <f t="shared" ref="G142" si="20">I142*1.095</f>
        <v>206.95499999999998</v>
      </c>
      <c r="H142" s="37">
        <f t="shared" ref="H142" si="21">I142*1.22</f>
        <v>230.57999999999998</v>
      </c>
      <c r="I142" s="101">
        <v>189</v>
      </c>
      <c r="J142" s="170"/>
      <c r="K142" s="6"/>
      <c r="L142"/>
      <c r="M142" s="1"/>
      <c r="N142" s="1"/>
      <c r="O142" s="1"/>
      <c r="P142" s="1"/>
      <c r="Q142" s="1"/>
      <c r="R142" s="1"/>
      <c r="S142" s="1"/>
    </row>
    <row r="143" spans="1:20" ht="14.25" customHeight="1">
      <c r="A143" s="141" t="s">
        <v>200</v>
      </c>
      <c r="B143" s="222" t="s">
        <v>201</v>
      </c>
      <c r="C143" s="223"/>
      <c r="D143" s="223"/>
      <c r="E143" s="223"/>
      <c r="F143" s="224"/>
      <c r="G143" s="42">
        <f t="shared" si="18"/>
        <v>133.59</v>
      </c>
      <c r="H143" s="37">
        <f t="shared" si="19"/>
        <v>148.84</v>
      </c>
      <c r="I143" s="57">
        <v>122</v>
      </c>
      <c r="J143" s="170"/>
      <c r="K143" s="6"/>
    </row>
    <row r="144" spans="1:20" s="9" customFormat="1" ht="14.25" customHeight="1">
      <c r="A144" s="143" t="s">
        <v>19</v>
      </c>
      <c r="B144" s="222" t="s">
        <v>20</v>
      </c>
      <c r="C144" s="223"/>
      <c r="D144" s="223"/>
      <c r="E144" s="223"/>
      <c r="F144" s="224"/>
      <c r="G144" s="42">
        <f t="shared" si="18"/>
        <v>166.44</v>
      </c>
      <c r="H144" s="37">
        <f t="shared" si="19"/>
        <v>185.44</v>
      </c>
      <c r="I144" s="57">
        <v>152</v>
      </c>
      <c r="J144" s="170"/>
      <c r="K144" s="6"/>
      <c r="L144"/>
      <c r="M144" s="1"/>
      <c r="N144" s="1"/>
      <c r="O144" s="1"/>
      <c r="P144" s="1"/>
      <c r="Q144" s="1"/>
      <c r="R144" s="1"/>
      <c r="S144" s="1"/>
    </row>
    <row r="145" spans="1:19" s="2" customFormat="1" ht="14.25" customHeight="1">
      <c r="A145" s="141" t="s">
        <v>189</v>
      </c>
      <c r="B145" s="222" t="s">
        <v>90</v>
      </c>
      <c r="C145" s="223"/>
      <c r="D145" s="223"/>
      <c r="E145" s="223"/>
      <c r="F145" s="224"/>
      <c r="G145" s="42">
        <f t="shared" si="18"/>
        <v>327.40499999999997</v>
      </c>
      <c r="H145" s="37">
        <f t="shared" si="19"/>
        <v>364.78</v>
      </c>
      <c r="I145" s="57">
        <v>299</v>
      </c>
      <c r="J145" s="170"/>
      <c r="K145" s="6"/>
      <c r="L145"/>
      <c r="M145" s="1"/>
      <c r="N145" s="1"/>
      <c r="O145" s="1"/>
      <c r="P145" s="1"/>
      <c r="Q145" s="1"/>
      <c r="R145" s="1"/>
      <c r="S145" s="1"/>
    </row>
    <row r="146" spans="1:19" s="2" customFormat="1" ht="14.25" customHeight="1">
      <c r="A146" s="141" t="s">
        <v>461</v>
      </c>
      <c r="B146" s="222" t="s">
        <v>463</v>
      </c>
      <c r="C146" s="223"/>
      <c r="D146" s="223"/>
      <c r="E146" s="223"/>
      <c r="F146" s="224"/>
      <c r="G146" s="42">
        <f t="shared" si="18"/>
        <v>106.215</v>
      </c>
      <c r="H146" s="37">
        <f t="shared" si="19"/>
        <v>118.34</v>
      </c>
      <c r="I146" s="57">
        <v>97</v>
      </c>
      <c r="J146" s="170"/>
      <c r="K146" s="6"/>
      <c r="L146"/>
      <c r="M146" s="1"/>
      <c r="N146" s="1"/>
      <c r="O146" s="1"/>
      <c r="P146" s="1"/>
      <c r="Q146" s="1"/>
      <c r="R146" s="1"/>
      <c r="S146" s="1"/>
    </row>
    <row r="147" spans="1:19" s="2" customFormat="1" ht="14.25" customHeight="1">
      <c r="A147" s="141" t="s">
        <v>462</v>
      </c>
      <c r="B147" s="222" t="s">
        <v>464</v>
      </c>
      <c r="C147" s="223"/>
      <c r="D147" s="223"/>
      <c r="E147" s="223"/>
      <c r="F147" s="224"/>
      <c r="G147" s="42">
        <f t="shared" si="18"/>
        <v>132.495</v>
      </c>
      <c r="H147" s="37">
        <f t="shared" si="19"/>
        <v>147.62</v>
      </c>
      <c r="I147" s="57">
        <v>121</v>
      </c>
      <c r="J147" s="170"/>
      <c r="K147" s="6"/>
      <c r="L147"/>
      <c r="M147" s="1"/>
      <c r="N147" s="1"/>
      <c r="O147" s="1"/>
      <c r="P147" s="1"/>
      <c r="Q147" s="1"/>
      <c r="R147" s="1"/>
      <c r="S147" s="1"/>
    </row>
    <row r="148" spans="1:19" s="2" customFormat="1" ht="14.25" customHeight="1">
      <c r="A148" s="141" t="s">
        <v>91</v>
      </c>
      <c r="B148" s="222" t="s">
        <v>92</v>
      </c>
      <c r="C148" s="223"/>
      <c r="D148" s="223"/>
      <c r="E148" s="223"/>
      <c r="F148" s="224"/>
      <c r="G148" s="42">
        <f t="shared" si="18"/>
        <v>164.25</v>
      </c>
      <c r="H148" s="37">
        <f t="shared" si="19"/>
        <v>183</v>
      </c>
      <c r="I148" s="57">
        <v>150</v>
      </c>
      <c r="J148" s="170"/>
      <c r="K148" s="6"/>
      <c r="L148"/>
      <c r="M148" s="1"/>
      <c r="N148" s="1"/>
      <c r="O148" s="1"/>
      <c r="P148" s="1"/>
      <c r="Q148" s="1"/>
      <c r="R148" s="1"/>
      <c r="S148" s="1"/>
    </row>
    <row r="149" spans="1:19" s="2" customFormat="1" ht="14.25" customHeight="1">
      <c r="A149" s="141" t="s">
        <v>93</v>
      </c>
      <c r="B149" s="222" t="s">
        <v>94</v>
      </c>
      <c r="C149" s="223"/>
      <c r="D149" s="223"/>
      <c r="E149" s="223"/>
      <c r="F149" s="224"/>
      <c r="G149" s="42">
        <f t="shared" si="18"/>
        <v>18.614999999999998</v>
      </c>
      <c r="H149" s="37">
        <f t="shared" si="19"/>
        <v>20.74</v>
      </c>
      <c r="I149" s="57">
        <v>17</v>
      </c>
      <c r="J149" s="170"/>
      <c r="K149" s="6"/>
      <c r="L149"/>
      <c r="M149" s="1"/>
      <c r="N149" s="1"/>
      <c r="O149" s="1"/>
      <c r="P149" s="1"/>
      <c r="Q149" s="1"/>
      <c r="R149" s="1"/>
      <c r="S149" s="1"/>
    </row>
    <row r="150" spans="1:19" s="2" customFormat="1" ht="14.25" customHeight="1">
      <c r="A150" s="141" t="s">
        <v>95</v>
      </c>
      <c r="B150" s="222" t="s">
        <v>96</v>
      </c>
      <c r="C150" s="223"/>
      <c r="D150" s="223"/>
      <c r="E150" s="223"/>
      <c r="F150" s="224"/>
      <c r="G150" s="42">
        <f t="shared" si="18"/>
        <v>91.98</v>
      </c>
      <c r="H150" s="37">
        <f t="shared" si="19"/>
        <v>102.48</v>
      </c>
      <c r="I150" s="57">
        <v>84</v>
      </c>
      <c r="J150" s="170"/>
      <c r="K150" s="6"/>
      <c r="L150"/>
      <c r="M150" s="1"/>
      <c r="N150" s="1"/>
      <c r="O150" s="1"/>
      <c r="P150" s="1"/>
      <c r="Q150" s="1"/>
      <c r="R150" s="1"/>
      <c r="S150" s="1"/>
    </row>
    <row r="151" spans="1:19" s="2" customFormat="1" ht="14.25" customHeight="1">
      <c r="A151" s="141" t="s">
        <v>97</v>
      </c>
      <c r="B151" s="222" t="s">
        <v>98</v>
      </c>
      <c r="C151" s="223"/>
      <c r="D151" s="223"/>
      <c r="E151" s="223"/>
      <c r="F151" s="224"/>
      <c r="G151" s="42">
        <f t="shared" si="18"/>
        <v>105.12</v>
      </c>
      <c r="H151" s="37">
        <f t="shared" si="19"/>
        <v>117.12</v>
      </c>
      <c r="I151" s="57">
        <v>96</v>
      </c>
      <c r="J151" s="170"/>
      <c r="K151" s="6"/>
      <c r="L151"/>
      <c r="M151" s="1"/>
      <c r="N151" s="1"/>
      <c r="O151" s="1"/>
      <c r="P151" s="1"/>
      <c r="Q151" s="1"/>
      <c r="R151" s="1"/>
      <c r="S151" s="1"/>
    </row>
    <row r="152" spans="1:19" s="2" customFormat="1" ht="14.25" customHeight="1">
      <c r="A152" s="141" t="s">
        <v>99</v>
      </c>
      <c r="B152" s="222" t="s">
        <v>100</v>
      </c>
      <c r="C152" s="223"/>
      <c r="D152" s="223"/>
      <c r="E152" s="223"/>
      <c r="F152" s="224"/>
      <c r="G152" s="42">
        <f t="shared" si="18"/>
        <v>174.10499999999999</v>
      </c>
      <c r="H152" s="37">
        <f t="shared" si="19"/>
        <v>193.98</v>
      </c>
      <c r="I152" s="57">
        <v>159</v>
      </c>
      <c r="J152" s="170"/>
      <c r="K152" s="6"/>
      <c r="L152"/>
      <c r="M152" s="1"/>
      <c r="N152" s="1"/>
      <c r="O152" s="1"/>
      <c r="P152" s="1"/>
      <c r="Q152" s="1"/>
      <c r="R152" s="1"/>
      <c r="S152" s="1"/>
    </row>
    <row r="153" spans="1:19" s="2" customFormat="1" ht="14.25" customHeight="1">
      <c r="A153" s="141" t="s">
        <v>416</v>
      </c>
      <c r="B153" s="222" t="s">
        <v>418</v>
      </c>
      <c r="C153" s="223"/>
      <c r="D153" s="223"/>
      <c r="E153" s="223"/>
      <c r="F153" s="224"/>
      <c r="G153" s="42">
        <f t="shared" si="18"/>
        <v>204.76499999999999</v>
      </c>
      <c r="H153" s="37">
        <f t="shared" si="19"/>
        <v>228.14</v>
      </c>
      <c r="I153" s="57">
        <v>187</v>
      </c>
      <c r="J153" s="170"/>
      <c r="K153" s="6"/>
      <c r="L153"/>
      <c r="M153" s="1"/>
      <c r="N153" s="1"/>
      <c r="O153" s="1"/>
      <c r="P153" s="1"/>
      <c r="Q153" s="1"/>
      <c r="R153" s="1"/>
      <c r="S153" s="1"/>
    </row>
    <row r="154" spans="1:19" s="2" customFormat="1" ht="14.25" customHeight="1">
      <c r="A154" s="141" t="s">
        <v>415</v>
      </c>
      <c r="B154" s="222" t="s">
        <v>417</v>
      </c>
      <c r="C154" s="223"/>
      <c r="D154" s="223"/>
      <c r="E154" s="223"/>
      <c r="F154" s="224"/>
      <c r="G154" s="42">
        <f t="shared" si="18"/>
        <v>310.98</v>
      </c>
      <c r="H154" s="37">
        <f t="shared" si="19"/>
        <v>346.48</v>
      </c>
      <c r="I154" s="57">
        <v>284</v>
      </c>
      <c r="J154" s="170"/>
      <c r="K154"/>
      <c r="L154"/>
      <c r="M154" s="1"/>
      <c r="N154" s="1"/>
      <c r="O154" s="1"/>
      <c r="P154" s="1"/>
      <c r="Q154" s="1"/>
      <c r="R154" s="1"/>
      <c r="S154" s="1"/>
    </row>
    <row r="155" spans="1:19" s="2" customFormat="1" ht="14.25" customHeight="1">
      <c r="A155" s="141" t="s">
        <v>101</v>
      </c>
      <c r="B155" s="222" t="s">
        <v>102</v>
      </c>
      <c r="C155" s="223"/>
      <c r="D155" s="223"/>
      <c r="E155" s="223"/>
      <c r="F155" s="224"/>
      <c r="G155" s="42">
        <f>I155*1.095</f>
        <v>200.38499999999999</v>
      </c>
      <c r="H155" s="37">
        <f>I155*1.22</f>
        <v>223.26</v>
      </c>
      <c r="I155" s="57">
        <v>183</v>
      </c>
      <c r="J155" s="170"/>
      <c r="K155" s="15"/>
      <c r="L155" s="7"/>
      <c r="M155" s="9"/>
      <c r="N155" s="9"/>
      <c r="O155" s="9"/>
      <c r="P155" s="9"/>
      <c r="Q155" s="9"/>
      <c r="R155" s="9"/>
      <c r="S155" s="9"/>
    </row>
    <row r="156" spans="1:19" s="10" customFormat="1" ht="14.25" customHeight="1">
      <c r="A156" s="185" t="s">
        <v>177</v>
      </c>
      <c r="B156" s="263" t="s">
        <v>176</v>
      </c>
      <c r="C156" s="264"/>
      <c r="D156" s="264"/>
      <c r="E156" s="264"/>
      <c r="F156" s="265"/>
      <c r="G156" s="42">
        <f t="shared" ref="G156" si="22">I156*1.095</f>
        <v>202.57499999999999</v>
      </c>
      <c r="H156" s="37">
        <f t="shared" ref="H156:H162" si="23">I156*1.22</f>
        <v>225.7</v>
      </c>
      <c r="I156" s="101">
        <v>185</v>
      </c>
      <c r="J156" s="170"/>
      <c r="K156" s="6"/>
      <c r="L156"/>
      <c r="M156" s="1"/>
      <c r="N156" s="1"/>
      <c r="O156" s="1"/>
      <c r="P156" s="1"/>
      <c r="Q156" s="1"/>
      <c r="R156" s="1"/>
      <c r="S156" s="1"/>
    </row>
    <row r="157" spans="1:19" s="2" customFormat="1" ht="14.25" customHeight="1">
      <c r="A157" s="145" t="s">
        <v>368</v>
      </c>
      <c r="B157" s="222" t="s">
        <v>337</v>
      </c>
      <c r="C157" s="223"/>
      <c r="D157" s="223"/>
      <c r="E157" s="223"/>
      <c r="F157" s="224"/>
      <c r="G157" s="42">
        <f t="shared" ref="G157:G162" si="24">I157*1.095</f>
        <v>213.52500000000001</v>
      </c>
      <c r="H157" s="37">
        <f t="shared" si="23"/>
        <v>237.9</v>
      </c>
      <c r="I157" s="57">
        <v>195</v>
      </c>
      <c r="J157" s="170"/>
      <c r="K157" s="6"/>
      <c r="L157"/>
      <c r="M157" s="1"/>
      <c r="N157" s="1"/>
      <c r="O157" s="1"/>
      <c r="P157" s="1"/>
      <c r="Q157" s="1"/>
      <c r="R157" s="1"/>
      <c r="S157" s="1"/>
    </row>
    <row r="158" spans="1:19" s="2" customFormat="1" ht="14.25" customHeight="1">
      <c r="A158" s="146" t="s">
        <v>66</v>
      </c>
      <c r="B158" s="222" t="s">
        <v>338</v>
      </c>
      <c r="C158" s="223"/>
      <c r="D158" s="223"/>
      <c r="E158" s="223"/>
      <c r="F158" s="224"/>
      <c r="G158" s="42">
        <f t="shared" si="24"/>
        <v>37.229999999999997</v>
      </c>
      <c r="H158" s="37">
        <f t="shared" si="23"/>
        <v>41.48</v>
      </c>
      <c r="I158" s="57">
        <v>34</v>
      </c>
      <c r="J158" s="170"/>
      <c r="K158"/>
      <c r="L158"/>
      <c r="M158" s="1"/>
      <c r="N158" s="1"/>
      <c r="O158" s="1"/>
      <c r="P158" s="1"/>
      <c r="Q158" s="1"/>
      <c r="R158" s="1"/>
      <c r="S158" s="1"/>
    </row>
    <row r="159" spans="1:19" s="10" customFormat="1" ht="14.25" customHeight="1">
      <c r="A159" s="145" t="s">
        <v>67</v>
      </c>
      <c r="B159" s="222" t="s">
        <v>68</v>
      </c>
      <c r="C159" s="223"/>
      <c r="D159" s="223"/>
      <c r="E159" s="223"/>
      <c r="F159" s="224"/>
      <c r="G159" s="42">
        <f t="shared" si="24"/>
        <v>565.02</v>
      </c>
      <c r="H159" s="37">
        <f t="shared" si="23"/>
        <v>629.52</v>
      </c>
      <c r="I159" s="57">
        <v>516</v>
      </c>
      <c r="J159" s="170"/>
      <c r="K159" s="30"/>
      <c r="L159" s="8"/>
      <c r="M159" s="9"/>
      <c r="N159" s="9"/>
      <c r="O159" s="9"/>
      <c r="P159" s="9"/>
      <c r="Q159" s="9"/>
      <c r="R159" s="9"/>
      <c r="S159" s="9"/>
    </row>
    <row r="160" spans="1:19" s="2" customFormat="1" ht="14.25" customHeight="1">
      <c r="A160" s="146" t="s">
        <v>69</v>
      </c>
      <c r="B160" s="222" t="s">
        <v>70</v>
      </c>
      <c r="C160" s="223"/>
      <c r="D160" s="223"/>
      <c r="E160" s="223"/>
      <c r="F160" s="224"/>
      <c r="G160" s="42">
        <f t="shared" si="24"/>
        <v>130.30500000000001</v>
      </c>
      <c r="H160" s="37">
        <f t="shared" si="23"/>
        <v>145.18</v>
      </c>
      <c r="I160" s="57">
        <v>119</v>
      </c>
      <c r="J160" s="170"/>
      <c r="K160" s="6"/>
      <c r="L160"/>
    </row>
    <row r="161" spans="1:20" s="2" customFormat="1" ht="14.25" customHeight="1">
      <c r="A161" s="145" t="s">
        <v>71</v>
      </c>
      <c r="B161" s="222" t="s">
        <v>70</v>
      </c>
      <c r="C161" s="223"/>
      <c r="D161" s="223"/>
      <c r="E161" s="223"/>
      <c r="F161" s="224"/>
      <c r="G161" s="42">
        <f t="shared" si="24"/>
        <v>164.25</v>
      </c>
      <c r="H161" s="37">
        <f t="shared" si="23"/>
        <v>183</v>
      </c>
      <c r="I161" s="57">
        <v>150</v>
      </c>
      <c r="J161" s="170"/>
      <c r="K161"/>
      <c r="L161"/>
    </row>
    <row r="162" spans="1:20" s="2" customFormat="1" ht="14.25" customHeight="1">
      <c r="A162" s="146" t="s">
        <v>72</v>
      </c>
      <c r="B162" s="222" t="s">
        <v>73</v>
      </c>
      <c r="C162" s="223"/>
      <c r="D162" s="223"/>
      <c r="E162" s="223"/>
      <c r="F162" s="224"/>
      <c r="G162" s="42">
        <f t="shared" si="24"/>
        <v>16.425000000000001</v>
      </c>
      <c r="H162" s="37">
        <f t="shared" si="23"/>
        <v>18.3</v>
      </c>
      <c r="I162" s="57">
        <v>15</v>
      </c>
      <c r="J162" s="170"/>
      <c r="K162" s="15"/>
      <c r="L162" s="7"/>
      <c r="M162" s="10"/>
      <c r="N162" s="10"/>
      <c r="O162" s="10"/>
      <c r="P162" s="10"/>
      <c r="Q162" s="10"/>
      <c r="R162" s="10"/>
      <c r="S162" s="10"/>
    </row>
    <row r="163" spans="1:20" s="2" customFormat="1" ht="14.25" customHeight="1">
      <c r="A163" s="142" t="s">
        <v>367</v>
      </c>
      <c r="B163" s="222" t="s">
        <v>408</v>
      </c>
      <c r="C163" s="223"/>
      <c r="D163" s="223"/>
      <c r="E163" s="223"/>
      <c r="F163" s="224"/>
      <c r="G163" s="42">
        <f t="shared" ref="G163" si="25">I163*1.095</f>
        <v>136.875</v>
      </c>
      <c r="H163" s="37">
        <f t="shared" ref="H163" si="26">I163*1.22</f>
        <v>152.5</v>
      </c>
      <c r="I163" s="57">
        <v>125</v>
      </c>
      <c r="J163" s="170"/>
      <c r="K163"/>
      <c r="L163"/>
    </row>
    <row r="164" spans="1:20" s="2" customFormat="1" ht="14.25" customHeight="1">
      <c r="A164" s="142" t="s">
        <v>359</v>
      </c>
      <c r="B164" s="222" t="s">
        <v>285</v>
      </c>
      <c r="C164" s="223"/>
      <c r="D164" s="223"/>
      <c r="E164" s="223"/>
      <c r="F164" s="224"/>
      <c r="G164" s="42">
        <f>I164*1.095</f>
        <v>202.57499999999999</v>
      </c>
      <c r="H164" s="37">
        <f>I164*1.22</f>
        <v>225.7</v>
      </c>
      <c r="I164" s="57">
        <v>185</v>
      </c>
      <c r="J164" s="170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s="2" customFormat="1" ht="14.25" customHeight="1">
      <c r="A165" s="113"/>
      <c r="B165" s="137"/>
      <c r="C165" s="1"/>
      <c r="D165" s="1"/>
      <c r="E165" s="1"/>
      <c r="F165" s="1"/>
      <c r="G165" s="1"/>
      <c r="H165" s="1"/>
      <c r="I165" s="1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s="2" customFormat="1" ht="12" customHeight="1">
      <c r="A166" s="11" t="s">
        <v>157</v>
      </c>
      <c r="B166" s="3"/>
      <c r="C166" s="3"/>
      <c r="D166" s="1"/>
      <c r="E166" s="1"/>
      <c r="F166" s="1"/>
      <c r="G166" s="1"/>
      <c r="H166" s="1"/>
      <c r="I166" s="1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s="2" customFormat="1" ht="9" customHeight="1">
      <c r="A167" s="11" t="s">
        <v>286</v>
      </c>
      <c r="B167" s="3"/>
      <c r="C167" s="3"/>
      <c r="D167" s="1"/>
      <c r="E167" s="1"/>
      <c r="F167" s="1"/>
      <c r="G167" s="1"/>
      <c r="H167" s="1"/>
      <c r="I167" s="1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s="2" customFormat="1" ht="9" customHeight="1">
      <c r="A168" s="11" t="s">
        <v>287</v>
      </c>
      <c r="B168" s="3"/>
      <c r="C168" s="3"/>
      <c r="D168" s="1"/>
      <c r="E168" s="1"/>
      <c r="F168" s="1"/>
      <c r="G168" s="1"/>
      <c r="H168" s="1"/>
      <c r="I168" s="1"/>
      <c r="J168"/>
      <c r="K168"/>
      <c r="L168"/>
    </row>
    <row r="169" spans="1:20" ht="9" customHeight="1">
      <c r="A169" s="11" t="s">
        <v>288</v>
      </c>
      <c r="B169" s="3"/>
      <c r="C169" s="3"/>
      <c r="D169" s="1"/>
      <c r="E169" s="1"/>
      <c r="F169" s="1"/>
      <c r="G169" s="1"/>
      <c r="H169" s="1"/>
      <c r="I169" s="1"/>
      <c r="J169" s="35"/>
      <c r="K169" s="35"/>
      <c r="L169" s="1"/>
    </row>
    <row r="170" spans="1:20" ht="9" customHeight="1">
      <c r="A170" s="11" t="s">
        <v>165</v>
      </c>
      <c r="B170" s="3"/>
      <c r="C170" s="3"/>
      <c r="D170" s="1"/>
      <c r="E170" s="1"/>
      <c r="F170" s="1"/>
      <c r="G170" s="1"/>
      <c r="H170" s="1"/>
      <c r="I170" s="1"/>
      <c r="J170" s="31"/>
      <c r="K170" s="31"/>
      <c r="L170" s="1"/>
    </row>
    <row r="171" spans="1:20" ht="9" customHeight="1">
      <c r="A171" s="11" t="s">
        <v>162</v>
      </c>
      <c r="B171" s="3"/>
      <c r="C171" s="3"/>
      <c r="D171" s="1"/>
      <c r="E171" s="1"/>
      <c r="F171" s="1"/>
      <c r="G171" s="1"/>
      <c r="H171" s="1"/>
      <c r="I171" s="1"/>
      <c r="J171" s="31"/>
      <c r="K171" s="31"/>
      <c r="L171" s="1"/>
    </row>
    <row r="172" spans="1:20" ht="9" customHeight="1">
      <c r="A172" s="11" t="s">
        <v>170</v>
      </c>
      <c r="B172" s="3"/>
      <c r="C172" s="3"/>
      <c r="D172" s="3"/>
      <c r="E172" s="3"/>
      <c r="F172" s="3"/>
      <c r="G172" s="3"/>
      <c r="H172" s="3"/>
      <c r="I172" s="3"/>
      <c r="J172" s="31"/>
      <c r="K172" s="31"/>
      <c r="L172" s="1"/>
    </row>
    <row r="173" spans="1:20" ht="9" customHeight="1">
      <c r="A173" s="11" t="s">
        <v>171</v>
      </c>
      <c r="B173" s="3"/>
      <c r="C173" s="3"/>
      <c r="D173" s="3"/>
      <c r="E173" s="3"/>
      <c r="F173" s="3"/>
      <c r="G173" s="3"/>
      <c r="H173" s="3"/>
      <c r="I173" s="3"/>
      <c r="J173" s="31"/>
      <c r="K173" s="31"/>
      <c r="L173" s="1"/>
    </row>
    <row r="174" spans="1:20" ht="9" customHeight="1">
      <c r="A174" s="11" t="s">
        <v>202</v>
      </c>
      <c r="B174" s="1"/>
      <c r="C174" s="1"/>
      <c r="D174" s="1"/>
      <c r="E174" s="1"/>
      <c r="F174" s="1"/>
      <c r="G174" s="1"/>
      <c r="H174" s="1"/>
      <c r="I174" s="1"/>
      <c r="J174" s="31"/>
      <c r="K174" s="31"/>
      <c r="L174" s="1"/>
    </row>
    <row r="175" spans="1:20" ht="12.75" customHeight="1">
      <c r="A175" s="34"/>
      <c r="B175" s="1"/>
      <c r="C175" s="1"/>
      <c r="D175" s="1"/>
      <c r="E175" s="1"/>
      <c r="F175" s="1"/>
      <c r="G175" s="1"/>
      <c r="H175" s="1"/>
      <c r="I175" s="1"/>
      <c r="J175" s="31"/>
      <c r="K175" s="31"/>
      <c r="L175" s="1"/>
    </row>
    <row r="176" spans="1:20" ht="9" customHeight="1">
      <c r="A176" s="139"/>
      <c r="B176" s="3" t="s">
        <v>411</v>
      </c>
      <c r="C176" s="1"/>
      <c r="D176" s="1"/>
      <c r="E176" s="1"/>
      <c r="F176" s="1"/>
      <c r="G176" s="1"/>
      <c r="H176" s="1"/>
      <c r="I176" s="1"/>
      <c r="J176" s="31"/>
      <c r="K176" s="31"/>
      <c r="L176" s="1"/>
    </row>
    <row r="177" spans="1:12" ht="9" customHeight="1">
      <c r="A177" s="140"/>
      <c r="B177" s="3" t="s">
        <v>412</v>
      </c>
      <c r="C177" s="1"/>
      <c r="D177" s="1"/>
      <c r="E177" s="1"/>
      <c r="F177" s="1"/>
      <c r="G177" s="1"/>
      <c r="H177" s="1"/>
      <c r="I177" s="1"/>
      <c r="J177" s="31"/>
      <c r="K177" s="31"/>
      <c r="L177" s="1"/>
    </row>
    <row r="178" spans="1:12" ht="9" customHeight="1">
      <c r="A178" s="138"/>
      <c r="B178" s="3" t="s">
        <v>410</v>
      </c>
      <c r="C178" s="1"/>
      <c r="D178" s="1"/>
      <c r="E178" s="1"/>
      <c r="F178" s="1"/>
      <c r="G178" s="1"/>
      <c r="H178" s="1"/>
      <c r="I178" s="1"/>
      <c r="J178" s="31"/>
      <c r="K178" s="31"/>
      <c r="L178" s="1"/>
    </row>
    <row r="179" spans="1:12" ht="12.75" customHeight="1">
      <c r="A179" s="34"/>
      <c r="B179" s="1"/>
      <c r="C179" s="1"/>
      <c r="D179" s="1"/>
      <c r="E179" s="1"/>
      <c r="F179" s="1"/>
      <c r="G179" s="1"/>
      <c r="H179" s="1"/>
      <c r="I179" s="1"/>
      <c r="J179" s="31"/>
      <c r="K179" s="31"/>
      <c r="L179" s="1"/>
    </row>
    <row r="180" spans="1:12" s="34" customFormat="1" ht="12" customHeight="1">
      <c r="A180" s="159" t="s">
        <v>203</v>
      </c>
      <c r="B180" s="159"/>
      <c r="C180" s="159"/>
      <c r="D180" s="159"/>
      <c r="E180" s="159"/>
      <c r="F180" s="159"/>
      <c r="G180" s="159"/>
      <c r="H180" s="159"/>
      <c r="I180" s="159"/>
      <c r="J180" s="31"/>
      <c r="K180" s="31"/>
    </row>
    <row r="181" spans="1:12" s="34" customFormat="1" ht="12" customHeight="1">
      <c r="A181" s="159"/>
      <c r="B181" s="159"/>
      <c r="C181" s="159"/>
      <c r="D181" s="159"/>
      <c r="E181" s="159"/>
      <c r="F181" s="159"/>
      <c r="G181" s="159"/>
      <c r="H181" s="159"/>
      <c r="I181" s="159"/>
      <c r="J181" s="31"/>
      <c r="K181" s="31"/>
    </row>
    <row r="182" spans="1:12" s="34" customFormat="1" ht="12" customHeight="1">
      <c r="A182" s="159"/>
      <c r="B182" s="159"/>
      <c r="C182" s="159"/>
      <c r="D182" s="159"/>
      <c r="E182" s="159"/>
      <c r="F182" s="159"/>
      <c r="G182" s="159"/>
      <c r="H182" s="159"/>
      <c r="I182" s="159"/>
      <c r="J182" s="31"/>
      <c r="K182" s="31"/>
    </row>
    <row r="183" spans="1:12" s="34" customFormat="1" ht="15" customHeight="1" thickBot="1">
      <c r="A183" s="157" t="s">
        <v>290</v>
      </c>
      <c r="B183" s="157"/>
      <c r="C183" s="157"/>
      <c r="D183" s="157"/>
      <c r="E183" s="157"/>
      <c r="F183" s="157"/>
      <c r="G183" s="157"/>
      <c r="H183" s="157"/>
      <c r="I183" s="157"/>
      <c r="J183" s="31"/>
      <c r="K183" s="31"/>
    </row>
    <row r="184" spans="1:12" s="34" customFormat="1" ht="26.25" customHeight="1" thickBot="1">
      <c r="A184" s="41" t="s">
        <v>0</v>
      </c>
      <c r="B184" s="48" t="s">
        <v>184</v>
      </c>
      <c r="C184" s="48" t="s">
        <v>6</v>
      </c>
      <c r="D184" s="227" t="s">
        <v>351</v>
      </c>
      <c r="E184" s="229"/>
      <c r="F184" s="41" t="s">
        <v>175</v>
      </c>
      <c r="G184" s="48" t="s">
        <v>182</v>
      </c>
      <c r="H184" s="49" t="s">
        <v>183</v>
      </c>
      <c r="I184" s="41" t="s">
        <v>7</v>
      </c>
      <c r="J184" s="31"/>
      <c r="K184" s="31"/>
    </row>
    <row r="185" spans="1:12" s="103" customFormat="1" ht="14.25" customHeight="1">
      <c r="A185" s="23" t="s">
        <v>187</v>
      </c>
      <c r="B185" s="98" t="s">
        <v>46</v>
      </c>
      <c r="C185" s="98" t="s">
        <v>185</v>
      </c>
      <c r="D185" s="233" t="s">
        <v>405</v>
      </c>
      <c r="E185" s="249"/>
      <c r="F185" s="98" t="s">
        <v>28</v>
      </c>
      <c r="G185" s="99">
        <f t="shared" ref="G185" si="27">I185*1.095</f>
        <v>4530.0150000000003</v>
      </c>
      <c r="H185" s="100">
        <f t="shared" ref="H185:H200" si="28">I185*1.22</f>
        <v>5047.1400000000003</v>
      </c>
      <c r="I185" s="101">
        <v>4137</v>
      </c>
      <c r="J185" s="178"/>
      <c r="K185" s="102"/>
    </row>
    <row r="186" spans="1:12" s="103" customFormat="1" ht="14.25" customHeight="1">
      <c r="A186" s="20" t="s">
        <v>188</v>
      </c>
      <c r="B186" s="92" t="s">
        <v>48</v>
      </c>
      <c r="C186" s="98" t="s">
        <v>185</v>
      </c>
      <c r="D186" s="199" t="s">
        <v>405</v>
      </c>
      <c r="E186" s="200"/>
      <c r="F186" s="92" t="s">
        <v>28</v>
      </c>
      <c r="G186" s="99">
        <f t="shared" ref="G186:G200" si="29">I186*1.095</f>
        <v>5203.4399999999996</v>
      </c>
      <c r="H186" s="100">
        <f t="shared" si="28"/>
        <v>5797.44</v>
      </c>
      <c r="I186" s="57">
        <v>4752</v>
      </c>
      <c r="J186" s="178"/>
      <c r="K186" s="102"/>
    </row>
    <row r="187" spans="1:12" s="103" customFormat="1" ht="14.25" customHeight="1">
      <c r="A187" s="20" t="s">
        <v>390</v>
      </c>
      <c r="B187" s="130">
        <v>11.2</v>
      </c>
      <c r="C187" s="98" t="s">
        <v>185</v>
      </c>
      <c r="D187" s="199" t="s">
        <v>405</v>
      </c>
      <c r="E187" s="200"/>
      <c r="F187" s="92" t="s">
        <v>28</v>
      </c>
      <c r="G187" s="99">
        <f t="shared" si="29"/>
        <v>5559.3149999999996</v>
      </c>
      <c r="H187" s="100">
        <f t="shared" si="28"/>
        <v>6193.94</v>
      </c>
      <c r="I187" s="57">
        <v>5077</v>
      </c>
      <c r="J187" s="178"/>
      <c r="K187" s="102"/>
    </row>
    <row r="188" spans="1:12" s="103" customFormat="1" ht="14.25" customHeight="1">
      <c r="A188" s="20" t="s">
        <v>391</v>
      </c>
      <c r="B188" s="130">
        <v>14</v>
      </c>
      <c r="C188" s="98" t="s">
        <v>185</v>
      </c>
      <c r="D188" s="199" t="s">
        <v>405</v>
      </c>
      <c r="E188" s="200"/>
      <c r="F188" s="92" t="s">
        <v>28</v>
      </c>
      <c r="G188" s="99">
        <f t="shared" si="29"/>
        <v>5837.4449999999997</v>
      </c>
      <c r="H188" s="100">
        <f t="shared" si="28"/>
        <v>6503.82</v>
      </c>
      <c r="I188" s="57">
        <v>5331</v>
      </c>
      <c r="J188" s="178"/>
      <c r="K188" s="102"/>
    </row>
    <row r="189" spans="1:12" s="103" customFormat="1" ht="14.25" customHeight="1">
      <c r="A189" s="20" t="s">
        <v>392</v>
      </c>
      <c r="B189" s="130">
        <v>16</v>
      </c>
      <c r="C189" s="98" t="s">
        <v>185</v>
      </c>
      <c r="D189" s="199" t="s">
        <v>340</v>
      </c>
      <c r="E189" s="200"/>
      <c r="F189" s="92" t="s">
        <v>28</v>
      </c>
      <c r="G189" s="99">
        <f t="shared" si="29"/>
        <v>6128.7150000000001</v>
      </c>
      <c r="H189" s="100">
        <f t="shared" si="28"/>
        <v>6828.34</v>
      </c>
      <c r="I189" s="57">
        <v>5597</v>
      </c>
      <c r="J189" s="178"/>
      <c r="K189" s="102"/>
    </row>
    <row r="190" spans="1:12" s="103" customFormat="1" ht="14.25" customHeight="1">
      <c r="A190" s="20" t="s">
        <v>393</v>
      </c>
      <c r="B190" s="130">
        <v>11.2</v>
      </c>
      <c r="C190" s="98" t="s">
        <v>185</v>
      </c>
      <c r="D190" s="199" t="s">
        <v>405</v>
      </c>
      <c r="E190" s="200"/>
      <c r="F190" s="92" t="s">
        <v>28</v>
      </c>
      <c r="G190" s="99">
        <f t="shared" si="29"/>
        <v>5726.8499999999995</v>
      </c>
      <c r="H190" s="100">
        <f t="shared" si="28"/>
        <v>6380.5999999999995</v>
      </c>
      <c r="I190" s="57">
        <v>5230</v>
      </c>
      <c r="J190" s="178"/>
      <c r="K190" s="102"/>
    </row>
    <row r="191" spans="1:12" s="34" customFormat="1" ht="14.25" customHeight="1">
      <c r="A191" s="20" t="s">
        <v>394</v>
      </c>
      <c r="B191" s="130">
        <v>14</v>
      </c>
      <c r="C191" s="98" t="s">
        <v>185</v>
      </c>
      <c r="D191" s="199" t="s">
        <v>405</v>
      </c>
      <c r="E191" s="200"/>
      <c r="F191" s="92" t="s">
        <v>28</v>
      </c>
      <c r="G191" s="99">
        <f t="shared" si="29"/>
        <v>6011.55</v>
      </c>
      <c r="H191" s="100">
        <f t="shared" si="28"/>
        <v>6697.8</v>
      </c>
      <c r="I191" s="57">
        <v>5490</v>
      </c>
      <c r="J191" s="178"/>
      <c r="K191" s="31"/>
    </row>
    <row r="192" spans="1:12" s="34" customFormat="1" ht="14.25" customHeight="1">
      <c r="A192" s="20" t="s">
        <v>395</v>
      </c>
      <c r="B192" s="130">
        <v>16</v>
      </c>
      <c r="C192" s="98" t="s">
        <v>185</v>
      </c>
      <c r="D192" s="199" t="s">
        <v>340</v>
      </c>
      <c r="E192" s="200"/>
      <c r="F192" s="92" t="s">
        <v>28</v>
      </c>
      <c r="G192" s="99">
        <f t="shared" si="29"/>
        <v>6311.58</v>
      </c>
      <c r="H192" s="100">
        <f t="shared" si="28"/>
        <v>7032.08</v>
      </c>
      <c r="I192" s="57">
        <v>5764</v>
      </c>
      <c r="J192" s="178"/>
      <c r="K192" s="31"/>
    </row>
    <row r="193" spans="1:20" s="103" customFormat="1" ht="14.25" customHeight="1">
      <c r="A193" s="23" t="s">
        <v>399</v>
      </c>
      <c r="B193" s="98" t="s">
        <v>46</v>
      </c>
      <c r="C193" s="98" t="s">
        <v>47</v>
      </c>
      <c r="D193" s="199" t="s">
        <v>9</v>
      </c>
      <c r="E193" s="201"/>
      <c r="F193" s="43" t="s">
        <v>31</v>
      </c>
      <c r="G193" s="100">
        <f t="shared" si="29"/>
        <v>4867.2749999999996</v>
      </c>
      <c r="H193" s="100">
        <f t="shared" si="28"/>
        <v>5422.9</v>
      </c>
      <c r="I193" s="101">
        <v>4445</v>
      </c>
      <c r="J193" s="178"/>
      <c r="K193" s="102"/>
    </row>
    <row r="194" spans="1:20" s="103" customFormat="1" ht="14.25" customHeight="1">
      <c r="A194" s="20" t="s">
        <v>398</v>
      </c>
      <c r="B194" s="92" t="s">
        <v>48</v>
      </c>
      <c r="C194" s="92" t="s">
        <v>49</v>
      </c>
      <c r="D194" s="199" t="s">
        <v>9</v>
      </c>
      <c r="E194" s="201"/>
      <c r="F194" s="117" t="s">
        <v>31</v>
      </c>
      <c r="G194" s="100">
        <f t="shared" si="29"/>
        <v>5542.8899999999994</v>
      </c>
      <c r="H194" s="100">
        <f t="shared" si="28"/>
        <v>6175.6399999999994</v>
      </c>
      <c r="I194" s="57">
        <v>5062</v>
      </c>
      <c r="J194" s="178"/>
      <c r="K194" s="102"/>
    </row>
    <row r="195" spans="1:20" s="103" customFormat="1" ht="14.25" customHeight="1">
      <c r="A195" s="20" t="s">
        <v>396</v>
      </c>
      <c r="B195" s="130">
        <v>11.2</v>
      </c>
      <c r="C195" s="130">
        <v>12.9</v>
      </c>
      <c r="D195" s="199" t="s">
        <v>9</v>
      </c>
      <c r="E195" s="201"/>
      <c r="F195" s="117" t="s">
        <v>31</v>
      </c>
      <c r="G195" s="100">
        <f t="shared" si="29"/>
        <v>5877.96</v>
      </c>
      <c r="H195" s="100">
        <f t="shared" si="28"/>
        <v>6548.96</v>
      </c>
      <c r="I195" s="57">
        <v>5368</v>
      </c>
      <c r="J195" s="178"/>
      <c r="K195" s="102"/>
    </row>
    <row r="196" spans="1:20" s="103" customFormat="1" ht="14.25" customHeight="1">
      <c r="A196" s="20" t="s">
        <v>397</v>
      </c>
      <c r="B196" s="130">
        <v>14</v>
      </c>
      <c r="C196" s="130">
        <v>16</v>
      </c>
      <c r="D196" s="199" t="s">
        <v>9</v>
      </c>
      <c r="E196" s="201"/>
      <c r="F196" s="117" t="s">
        <v>31</v>
      </c>
      <c r="G196" s="100">
        <f t="shared" si="29"/>
        <v>6171.42</v>
      </c>
      <c r="H196" s="100">
        <f t="shared" si="28"/>
        <v>6875.92</v>
      </c>
      <c r="I196" s="57">
        <v>5636</v>
      </c>
      <c r="J196" s="178"/>
      <c r="K196" s="102"/>
    </row>
    <row r="197" spans="1:20" s="103" customFormat="1" ht="14.25" customHeight="1">
      <c r="A197" s="20" t="s">
        <v>400</v>
      </c>
      <c r="B197" s="130">
        <v>16</v>
      </c>
      <c r="C197" s="130">
        <v>16.7</v>
      </c>
      <c r="D197" s="199" t="s">
        <v>12</v>
      </c>
      <c r="E197" s="201"/>
      <c r="F197" s="117" t="s">
        <v>31</v>
      </c>
      <c r="G197" s="100">
        <f t="shared" si="29"/>
        <v>6479.1149999999998</v>
      </c>
      <c r="H197" s="100">
        <f t="shared" si="28"/>
        <v>7218.74</v>
      </c>
      <c r="I197" s="57">
        <v>5917</v>
      </c>
      <c r="J197" s="178"/>
      <c r="K197" s="102"/>
    </row>
    <row r="198" spans="1:20" s="103" customFormat="1" ht="14.25" customHeight="1">
      <c r="A198" s="20" t="s">
        <v>401</v>
      </c>
      <c r="B198" s="130">
        <v>11.2</v>
      </c>
      <c r="C198" s="130">
        <v>12.9</v>
      </c>
      <c r="D198" s="199" t="s">
        <v>9</v>
      </c>
      <c r="E198" s="201"/>
      <c r="F198" s="117" t="s">
        <v>31</v>
      </c>
      <c r="G198" s="100">
        <f t="shared" si="29"/>
        <v>6055.3499999999995</v>
      </c>
      <c r="H198" s="100">
        <f t="shared" si="28"/>
        <v>6746.5999999999995</v>
      </c>
      <c r="I198" s="57">
        <v>5530</v>
      </c>
      <c r="J198" s="178"/>
      <c r="K198" s="102"/>
    </row>
    <row r="199" spans="1:20" s="103" customFormat="1" ht="14.25" customHeight="1">
      <c r="A199" s="20" t="s">
        <v>402</v>
      </c>
      <c r="B199" s="130">
        <v>14</v>
      </c>
      <c r="C199" s="130">
        <v>16</v>
      </c>
      <c r="D199" s="199" t="s">
        <v>9</v>
      </c>
      <c r="E199" s="201"/>
      <c r="F199" s="117" t="s">
        <v>31</v>
      </c>
      <c r="G199" s="100">
        <f t="shared" si="29"/>
        <v>6355.38</v>
      </c>
      <c r="H199" s="100">
        <f t="shared" si="28"/>
        <v>7080.88</v>
      </c>
      <c r="I199" s="57">
        <v>5804</v>
      </c>
      <c r="J199" s="178"/>
      <c r="K199" s="102"/>
    </row>
    <row r="200" spans="1:20" ht="14.25" customHeight="1">
      <c r="A200" s="20" t="s">
        <v>403</v>
      </c>
      <c r="B200" s="130">
        <v>16</v>
      </c>
      <c r="C200" s="130">
        <v>16.899999999999999</v>
      </c>
      <c r="D200" s="199" t="s">
        <v>12</v>
      </c>
      <c r="E200" s="201"/>
      <c r="F200" s="117" t="s">
        <v>31</v>
      </c>
      <c r="G200" s="100">
        <f t="shared" si="29"/>
        <v>6674.0249999999996</v>
      </c>
      <c r="H200" s="100">
        <f t="shared" si="28"/>
        <v>7435.9</v>
      </c>
      <c r="I200" s="57">
        <v>6095</v>
      </c>
      <c r="J200" s="178"/>
      <c r="K200" s="31"/>
      <c r="L200" s="1"/>
    </row>
    <row r="201" spans="1:20" ht="14.25" customHeight="1">
      <c r="A201" s="311" t="s">
        <v>512</v>
      </c>
      <c r="B201" s="307"/>
      <c r="C201" s="307"/>
      <c r="D201" s="308"/>
      <c r="E201" s="308"/>
      <c r="F201" s="308"/>
      <c r="G201" s="309"/>
      <c r="H201" s="309"/>
      <c r="I201" s="310"/>
      <c r="J201" s="178"/>
      <c r="K201" s="31"/>
      <c r="L201" s="1"/>
    </row>
    <row r="202" spans="1:20" ht="14.25" customHeight="1">
      <c r="A202" s="103"/>
      <c r="B202" s="104"/>
      <c r="C202" s="104"/>
      <c r="D202" s="105"/>
      <c r="E202" s="105"/>
      <c r="F202" s="105"/>
      <c r="G202" s="106"/>
      <c r="H202" s="106"/>
      <c r="I202" s="107"/>
      <c r="J202" s="31"/>
      <c r="K202" s="31"/>
      <c r="L202" s="1"/>
    </row>
    <row r="203" spans="1:20" ht="15" customHeight="1" thickBot="1">
      <c r="A203" s="157" t="s">
        <v>291</v>
      </c>
      <c r="B203" s="157"/>
      <c r="C203" s="157"/>
      <c r="D203" s="157"/>
      <c r="E203" s="157"/>
      <c r="F203" s="157"/>
      <c r="G203" s="157"/>
      <c r="H203" s="157"/>
      <c r="I203" s="157"/>
      <c r="J203" s="31"/>
      <c r="K203" s="31"/>
      <c r="L203" s="1"/>
    </row>
    <row r="204" spans="1:20" ht="26.25" customHeight="1" thickBot="1">
      <c r="A204" s="41" t="s">
        <v>0</v>
      </c>
      <c r="B204" s="227" t="s">
        <v>2</v>
      </c>
      <c r="C204" s="228"/>
      <c r="D204" s="228"/>
      <c r="E204" s="228"/>
      <c r="F204" s="229"/>
      <c r="G204" s="48" t="s">
        <v>182</v>
      </c>
      <c r="H204" s="49" t="s">
        <v>183</v>
      </c>
      <c r="I204" s="41" t="s">
        <v>7</v>
      </c>
      <c r="J204" s="31"/>
      <c r="K204" s="31"/>
      <c r="L204" s="1"/>
    </row>
    <row r="205" spans="1:20" ht="14.25" customHeight="1">
      <c r="A205" s="25" t="s">
        <v>21</v>
      </c>
      <c r="B205" s="207" t="s">
        <v>22</v>
      </c>
      <c r="C205" s="208"/>
      <c r="D205" s="208"/>
      <c r="E205" s="208"/>
      <c r="F205" s="209"/>
      <c r="G205" s="42">
        <f t="shared" ref="G205" si="30">I205*1.095</f>
        <v>164.25</v>
      </c>
      <c r="H205" s="37">
        <f t="shared" ref="H205" si="31">I205*1.22</f>
        <v>183</v>
      </c>
      <c r="I205" s="101">
        <v>150</v>
      </c>
      <c r="J205" s="172"/>
      <c r="K205" s="15"/>
      <c r="L205" s="7"/>
      <c r="M205" s="9"/>
      <c r="N205" s="9"/>
      <c r="O205" s="9"/>
      <c r="P205" s="9"/>
      <c r="Q205" s="9"/>
      <c r="R205" s="9"/>
      <c r="S205" s="9"/>
      <c r="T205" s="9"/>
    </row>
    <row r="206" spans="1:20" ht="14.25" customHeight="1">
      <c r="J206" s="172"/>
      <c r="K206" s="15"/>
      <c r="L206" s="7"/>
      <c r="M206" s="9"/>
      <c r="N206" s="9"/>
      <c r="O206" s="9"/>
      <c r="P206" s="9"/>
      <c r="Q206" s="9"/>
      <c r="R206" s="9"/>
      <c r="S206" s="9"/>
      <c r="T206" s="9"/>
    </row>
    <row r="207" spans="1:20" ht="15" customHeight="1" thickBot="1">
      <c r="A207" s="157" t="s">
        <v>50</v>
      </c>
      <c r="B207" s="157"/>
      <c r="C207" s="157"/>
      <c r="D207" s="157"/>
      <c r="E207" s="157"/>
      <c r="F207" s="157"/>
      <c r="G207" s="157"/>
      <c r="H207" s="157"/>
      <c r="I207" s="157"/>
      <c r="J207" s="172"/>
      <c r="K207" s="30"/>
      <c r="L207" s="7"/>
      <c r="M207" s="9"/>
      <c r="N207" s="9"/>
      <c r="O207" s="9"/>
      <c r="P207" s="9"/>
      <c r="Q207" s="9"/>
      <c r="R207" s="9"/>
      <c r="S207" s="9"/>
    </row>
    <row r="208" spans="1:20" ht="26.25" customHeight="1" thickBot="1">
      <c r="A208" s="41" t="s">
        <v>0</v>
      </c>
      <c r="B208" s="227" t="s">
        <v>2</v>
      </c>
      <c r="C208" s="228"/>
      <c r="D208" s="228"/>
      <c r="E208" s="228"/>
      <c r="F208" s="229"/>
      <c r="G208" s="48" t="s">
        <v>182</v>
      </c>
      <c r="H208" s="49" t="s">
        <v>183</v>
      </c>
      <c r="I208" s="41" t="s">
        <v>7</v>
      </c>
      <c r="J208" s="172"/>
      <c r="K208" s="6"/>
    </row>
    <row r="209" spans="1:12" ht="14.25" customHeight="1">
      <c r="A209" s="23" t="s">
        <v>51</v>
      </c>
      <c r="B209" s="207" t="s">
        <v>52</v>
      </c>
      <c r="C209" s="208"/>
      <c r="D209" s="208"/>
      <c r="E209" s="208"/>
      <c r="F209" s="209"/>
      <c r="G209" s="42">
        <f t="shared" ref="G209" si="32">I209*1.095</f>
        <v>332.88</v>
      </c>
      <c r="H209" s="37">
        <f t="shared" ref="H209:H210" si="33">I209*1.22</f>
        <v>370.88</v>
      </c>
      <c r="I209" s="101">
        <v>304</v>
      </c>
      <c r="J209" s="172"/>
      <c r="K209" s="6"/>
    </row>
    <row r="210" spans="1:12" ht="14.25" customHeight="1">
      <c r="A210" s="20" t="s">
        <v>53</v>
      </c>
      <c r="B210" s="197" t="s">
        <v>54</v>
      </c>
      <c r="C210" s="206"/>
      <c r="D210" s="206"/>
      <c r="E210" s="206"/>
      <c r="F210" s="198"/>
      <c r="G210" s="42">
        <f t="shared" ref="G210" si="34">I210*1.095</f>
        <v>332.88</v>
      </c>
      <c r="H210" s="37">
        <f t="shared" si="33"/>
        <v>370.88</v>
      </c>
      <c r="I210" s="57">
        <v>304</v>
      </c>
      <c r="J210" s="172"/>
      <c r="K210" s="6"/>
    </row>
    <row r="211" spans="1:12" ht="14.25" customHeight="1">
      <c r="J211" s="172"/>
      <c r="K211" s="6"/>
    </row>
    <row r="212" spans="1:12" ht="15" customHeight="1" thickBot="1">
      <c r="A212" s="157" t="s">
        <v>292</v>
      </c>
      <c r="B212" s="157"/>
      <c r="C212" s="157"/>
      <c r="D212" s="157"/>
      <c r="E212" s="157"/>
      <c r="F212" s="157"/>
      <c r="G212" s="157"/>
      <c r="H212" s="157"/>
      <c r="I212" s="157"/>
      <c r="J212" s="172"/>
      <c r="K212" s="6"/>
    </row>
    <row r="213" spans="1:12" ht="26.25" customHeight="1" thickBot="1">
      <c r="A213" s="41" t="s">
        <v>0</v>
      </c>
      <c r="B213" s="41" t="s">
        <v>55</v>
      </c>
      <c r="C213" s="225" t="s">
        <v>25</v>
      </c>
      <c r="D213" s="226"/>
      <c r="E213" s="227" t="s">
        <v>56</v>
      </c>
      <c r="F213" s="229"/>
      <c r="G213" s="48" t="s">
        <v>182</v>
      </c>
      <c r="H213" s="49" t="s">
        <v>183</v>
      </c>
      <c r="I213" s="41" t="s">
        <v>7</v>
      </c>
      <c r="J213" s="172"/>
      <c r="K213" s="6"/>
    </row>
    <row r="214" spans="1:12" ht="14.25" customHeight="1">
      <c r="A214" s="23" t="s">
        <v>57</v>
      </c>
      <c r="B214" s="24">
        <v>3</v>
      </c>
      <c r="C214" s="214" t="s">
        <v>27</v>
      </c>
      <c r="D214" s="214"/>
      <c r="E214" s="24" t="s">
        <v>51</v>
      </c>
      <c r="F214" s="24"/>
      <c r="G214" s="42">
        <f t="shared" ref="G214:G215" si="35">I214*1.095</f>
        <v>769.78499999999997</v>
      </c>
      <c r="H214" s="37">
        <f t="shared" ref="H214:H215" si="36">I214*1.22</f>
        <v>857.66</v>
      </c>
      <c r="I214" s="101">
        <v>703</v>
      </c>
      <c r="J214" s="172"/>
      <c r="K214" s="6"/>
    </row>
    <row r="215" spans="1:12" ht="14.25" customHeight="1">
      <c r="A215" s="20" t="s">
        <v>439</v>
      </c>
      <c r="B215" s="21" t="s">
        <v>58</v>
      </c>
      <c r="C215" s="196" t="s">
        <v>30</v>
      </c>
      <c r="D215" s="196"/>
      <c r="E215" s="21" t="s">
        <v>51</v>
      </c>
      <c r="F215" s="21"/>
      <c r="G215" s="42">
        <f t="shared" si="35"/>
        <v>779.64</v>
      </c>
      <c r="H215" s="37">
        <f t="shared" si="36"/>
        <v>868.64</v>
      </c>
      <c r="I215" s="57">
        <v>712</v>
      </c>
      <c r="J215" s="172"/>
    </row>
    <row r="216" spans="1:12" ht="14.25" customHeight="1">
      <c r="A216" s="20" t="s">
        <v>200</v>
      </c>
      <c r="B216" s="199" t="s">
        <v>201</v>
      </c>
      <c r="C216" s="200"/>
      <c r="D216" s="200"/>
      <c r="E216" s="200"/>
      <c r="F216" s="201"/>
      <c r="G216" s="37">
        <f>I216*1.095</f>
        <v>133.59</v>
      </c>
      <c r="H216" s="37">
        <f>I216*1.22</f>
        <v>148.84</v>
      </c>
      <c r="I216" s="57">
        <v>122</v>
      </c>
      <c r="J216" s="172"/>
      <c r="K216" s="15"/>
      <c r="L216" s="1"/>
    </row>
    <row r="217" spans="1:12" ht="14.25" customHeight="1">
      <c r="A217" s="34"/>
      <c r="B217" s="96"/>
      <c r="E217" s="5"/>
      <c r="F217" s="5"/>
      <c r="G217" s="39"/>
      <c r="H217" s="39"/>
      <c r="I217" s="40"/>
      <c r="J217" s="15"/>
      <c r="K217" s="15"/>
      <c r="L217" s="1"/>
    </row>
    <row r="218" spans="1:12" ht="12" customHeight="1">
      <c r="A218" s="11" t="s">
        <v>369</v>
      </c>
      <c r="B218" s="96"/>
      <c r="E218" s="5"/>
      <c r="F218" s="5"/>
      <c r="G218" s="39"/>
      <c r="H218" s="39"/>
      <c r="I218" s="40"/>
      <c r="J218" s="15"/>
      <c r="K218" s="15"/>
      <c r="L218" s="1"/>
    </row>
    <row r="219" spans="1:12" ht="9" customHeight="1">
      <c r="A219" s="11" t="s">
        <v>404</v>
      </c>
      <c r="B219" s="11"/>
      <c r="C219" s="11"/>
      <c r="D219" s="11"/>
      <c r="E219" s="11"/>
      <c r="F219" s="11"/>
      <c r="G219" s="11"/>
      <c r="H219" s="11"/>
      <c r="I219" s="11"/>
      <c r="J219" s="15"/>
      <c r="K219" s="15"/>
      <c r="L219" s="1"/>
    </row>
    <row r="220" spans="1:12" s="9" customFormat="1" ht="12" customHeight="1">
      <c r="A220" s="34"/>
      <c r="B220" s="96"/>
      <c r="C220" s="5"/>
      <c r="D220" s="5"/>
      <c r="E220" s="5"/>
      <c r="F220" s="5"/>
      <c r="G220" s="39"/>
      <c r="H220" s="39"/>
      <c r="I220" s="40"/>
      <c r="J220" s="6"/>
      <c r="K220" s="6"/>
    </row>
    <row r="221" spans="1:12" ht="12" customHeight="1">
      <c r="A221" s="163" t="s">
        <v>179</v>
      </c>
      <c r="B221" s="163"/>
      <c r="C221" s="163"/>
      <c r="D221" s="163"/>
      <c r="E221" s="163"/>
      <c r="F221" s="163"/>
      <c r="G221" s="163"/>
      <c r="H221" s="163"/>
      <c r="I221" s="163"/>
      <c r="J221" s="6"/>
      <c r="K221" s="6"/>
      <c r="L221" s="1"/>
    </row>
    <row r="222" spans="1:12" ht="12" customHeight="1">
      <c r="A222" s="163"/>
      <c r="B222" s="163"/>
      <c r="C222" s="163"/>
      <c r="D222" s="163"/>
      <c r="E222" s="163"/>
      <c r="F222" s="163"/>
      <c r="G222" s="163"/>
      <c r="H222" s="163"/>
      <c r="I222" s="163"/>
      <c r="J222" s="6"/>
      <c r="K222" s="6"/>
      <c r="L222" s="1"/>
    </row>
    <row r="223" spans="1:12" ht="15" customHeight="1">
      <c r="A223" s="163"/>
      <c r="B223" s="163"/>
      <c r="C223" s="163"/>
      <c r="D223" s="163"/>
      <c r="E223" s="163"/>
      <c r="F223" s="163"/>
      <c r="G223" s="163"/>
      <c r="H223" s="163"/>
      <c r="I223" s="163"/>
      <c r="J223" s="50"/>
      <c r="K223" s="6"/>
      <c r="L223" s="1"/>
    </row>
    <row r="224" spans="1:12" ht="15" customHeight="1" thickBot="1">
      <c r="A224" s="158" t="s">
        <v>104</v>
      </c>
      <c r="B224" s="158"/>
      <c r="C224" s="158"/>
      <c r="D224" s="158"/>
      <c r="E224" s="158"/>
      <c r="F224" s="158"/>
      <c r="G224" s="158"/>
      <c r="H224" s="158"/>
      <c r="I224" s="158"/>
      <c r="J224" s="50"/>
      <c r="K224" s="6"/>
      <c r="L224" s="1"/>
    </row>
    <row r="225" spans="1:20" ht="26.25" customHeight="1" thickBot="1">
      <c r="A225" s="127" t="s">
        <v>504</v>
      </c>
      <c r="B225" s="231" t="s">
        <v>5</v>
      </c>
      <c r="C225" s="232"/>
      <c r="D225" s="235" t="s">
        <v>365</v>
      </c>
      <c r="E225" s="236"/>
      <c r="F225" s="127" t="s">
        <v>105</v>
      </c>
      <c r="G225" s="129" t="s">
        <v>182</v>
      </c>
      <c r="H225" s="128" t="s">
        <v>183</v>
      </c>
      <c r="I225" s="127" t="s">
        <v>7</v>
      </c>
      <c r="J225" s="50"/>
      <c r="K225" s="6"/>
      <c r="L225" s="1"/>
    </row>
    <row r="226" spans="1:20" s="182" customFormat="1" ht="14.25" customHeight="1">
      <c r="A226" s="23" t="s">
        <v>505</v>
      </c>
      <c r="B226" s="233" t="s">
        <v>507</v>
      </c>
      <c r="C226" s="234"/>
      <c r="D226" s="230" t="s">
        <v>405</v>
      </c>
      <c r="E226" s="230"/>
      <c r="F226" s="98" t="s">
        <v>37</v>
      </c>
      <c r="G226" s="99">
        <f t="shared" ref="G226" si="37">I226*1.095</f>
        <v>8722.77</v>
      </c>
      <c r="H226" s="100">
        <f>I226*1.22</f>
        <v>9718.52</v>
      </c>
      <c r="I226" s="101">
        <v>7966</v>
      </c>
      <c r="J226" s="179"/>
      <c r="K226" s="50"/>
    </row>
    <row r="227" spans="1:20" s="182" customFormat="1" ht="14.25" customHeight="1">
      <c r="A227" s="23" t="s">
        <v>506</v>
      </c>
      <c r="B227" s="199" t="s">
        <v>508</v>
      </c>
      <c r="C227" s="201"/>
      <c r="D227" s="230" t="s">
        <v>405</v>
      </c>
      <c r="E227" s="230"/>
      <c r="F227" s="186" t="s">
        <v>37</v>
      </c>
      <c r="G227" s="99">
        <f t="shared" ref="G227:G229" si="38">I227*1.095</f>
        <v>11277.404999999999</v>
      </c>
      <c r="H227" s="100">
        <f t="shared" ref="H227:H229" si="39">I227*1.22</f>
        <v>12564.779999999999</v>
      </c>
      <c r="I227" s="101">
        <v>10299</v>
      </c>
      <c r="J227" s="179"/>
      <c r="K227" s="50"/>
    </row>
    <row r="228" spans="1:20" s="182" customFormat="1" ht="14.25" customHeight="1">
      <c r="A228" s="23" t="s">
        <v>509</v>
      </c>
      <c r="B228" s="199" t="s">
        <v>507</v>
      </c>
      <c r="C228" s="201"/>
      <c r="D228" s="230" t="s">
        <v>9</v>
      </c>
      <c r="E228" s="230"/>
      <c r="F228" s="186" t="s">
        <v>37</v>
      </c>
      <c r="G228" s="99">
        <f t="shared" si="38"/>
        <v>9199.0949999999993</v>
      </c>
      <c r="H228" s="100">
        <f t="shared" si="39"/>
        <v>10249.219999999999</v>
      </c>
      <c r="I228" s="101">
        <v>8401</v>
      </c>
      <c r="J228" s="179"/>
      <c r="K228" s="50"/>
    </row>
    <row r="229" spans="1:20" s="182" customFormat="1" ht="14.25" customHeight="1">
      <c r="A229" s="23" t="s">
        <v>510</v>
      </c>
      <c r="B229" s="199" t="s">
        <v>508</v>
      </c>
      <c r="C229" s="201"/>
      <c r="D229" s="230" t="s">
        <v>9</v>
      </c>
      <c r="E229" s="230"/>
      <c r="F229" s="186" t="s">
        <v>37</v>
      </c>
      <c r="G229" s="99">
        <f t="shared" si="38"/>
        <v>11753.73</v>
      </c>
      <c r="H229" s="100">
        <f t="shared" si="39"/>
        <v>13095.48</v>
      </c>
      <c r="I229" s="101">
        <v>10734</v>
      </c>
      <c r="J229" s="179"/>
      <c r="K229" s="50"/>
    </row>
    <row r="230" spans="1:20" ht="15" customHeight="1">
      <c r="J230" s="50"/>
      <c r="K230" s="6"/>
      <c r="L230" s="1"/>
    </row>
    <row r="231" spans="1:20" ht="15" customHeight="1" thickBot="1">
      <c r="A231" s="158" t="s">
        <v>291</v>
      </c>
      <c r="B231" s="158"/>
      <c r="C231" s="158"/>
      <c r="D231" s="158"/>
      <c r="E231" s="158"/>
      <c r="F231" s="158"/>
      <c r="G231" s="158"/>
      <c r="H231" s="158"/>
      <c r="I231" s="158"/>
      <c r="J231" s="50"/>
      <c r="K231" s="6"/>
      <c r="L231" s="1"/>
    </row>
    <row r="232" spans="1:20" ht="26.25" customHeight="1" thickBot="1">
      <c r="A232" s="127" t="s">
        <v>0</v>
      </c>
      <c r="B232" s="231" t="s">
        <v>2</v>
      </c>
      <c r="C232" s="248"/>
      <c r="D232" s="248"/>
      <c r="E232" s="248"/>
      <c r="F232" s="232"/>
      <c r="G232" s="129" t="s">
        <v>182</v>
      </c>
      <c r="H232" s="128" t="s">
        <v>183</v>
      </c>
      <c r="I232" s="127" t="s">
        <v>7</v>
      </c>
      <c r="J232" s="50"/>
      <c r="K232" s="6"/>
      <c r="L232" s="1"/>
    </row>
    <row r="233" spans="1:20" ht="14.25" customHeight="1">
      <c r="A233" s="25" t="s">
        <v>21</v>
      </c>
      <c r="B233" s="207" t="s">
        <v>22</v>
      </c>
      <c r="C233" s="208"/>
      <c r="D233" s="208"/>
      <c r="E233" s="208"/>
      <c r="F233" s="209"/>
      <c r="G233" s="42">
        <f t="shared" ref="G233" si="40">I233*1.095</f>
        <v>164.25</v>
      </c>
      <c r="H233" s="37">
        <f t="shared" ref="H233" si="41">I233*1.22</f>
        <v>183</v>
      </c>
      <c r="I233" s="101">
        <v>150</v>
      </c>
      <c r="J233" s="179"/>
      <c r="K233" s="6"/>
      <c r="L233" s="1"/>
    </row>
    <row r="234" spans="1:20" s="9" customFormat="1" ht="14.25" customHeight="1">
      <c r="A234" s="20" t="s">
        <v>366</v>
      </c>
      <c r="B234" s="197" t="s">
        <v>106</v>
      </c>
      <c r="C234" s="206"/>
      <c r="D234" s="206"/>
      <c r="E234" s="206"/>
      <c r="F234" s="198"/>
      <c r="G234" s="42">
        <f>I234*1.095</f>
        <v>243.09</v>
      </c>
      <c r="H234" s="37">
        <f>I234*1.22</f>
        <v>270.83999999999997</v>
      </c>
      <c r="I234" s="57">
        <v>222</v>
      </c>
      <c r="J234" s="179"/>
      <c r="K234" s="6"/>
      <c r="L234"/>
      <c r="M234" s="1"/>
      <c r="N234" s="1"/>
      <c r="O234" s="1"/>
      <c r="P234" s="1"/>
      <c r="Q234" s="1"/>
      <c r="R234" s="1"/>
      <c r="S234" s="1"/>
    </row>
    <row r="235" spans="1:20" s="9" customFormat="1" ht="15" customHeight="1">
      <c r="A235" s="1"/>
      <c r="B235" s="1"/>
      <c r="C235" s="1"/>
      <c r="D235" s="1"/>
      <c r="E235" s="1"/>
      <c r="F235" s="1"/>
      <c r="G235" s="1"/>
      <c r="H235" s="1"/>
      <c r="I235" s="1"/>
      <c r="J235" s="179"/>
      <c r="K235" s="6"/>
    </row>
    <row r="236" spans="1:20" s="9" customFormat="1" ht="15" customHeight="1" thickBot="1">
      <c r="A236" s="158" t="s">
        <v>310</v>
      </c>
      <c r="B236" s="158"/>
      <c r="C236" s="158"/>
      <c r="D236" s="158"/>
      <c r="E236" s="158"/>
      <c r="F236" s="158"/>
      <c r="G236" s="158"/>
      <c r="H236" s="158"/>
      <c r="I236" s="158"/>
      <c r="J236" s="179"/>
      <c r="K236" s="6"/>
      <c r="L236"/>
      <c r="M236" s="1"/>
      <c r="N236" s="1"/>
      <c r="O236" s="1"/>
      <c r="P236" s="1"/>
      <c r="Q236" s="1"/>
      <c r="R236" s="1"/>
      <c r="S236" s="1"/>
      <c r="T236" s="1"/>
    </row>
    <row r="237" spans="1:20" ht="26.25" customHeight="1" thickBot="1">
      <c r="A237" s="127" t="s">
        <v>0</v>
      </c>
      <c r="B237" s="231" t="s">
        <v>2</v>
      </c>
      <c r="C237" s="248"/>
      <c r="D237" s="248"/>
      <c r="E237" s="248"/>
      <c r="F237" s="232"/>
      <c r="G237" s="129" t="s">
        <v>182</v>
      </c>
      <c r="H237" s="128" t="s">
        <v>183</v>
      </c>
      <c r="I237" s="127" t="s">
        <v>7</v>
      </c>
      <c r="J237" s="179"/>
      <c r="K237" s="6"/>
    </row>
    <row r="238" spans="1:20" ht="14.25" customHeight="1">
      <c r="A238" s="20" t="s">
        <v>200</v>
      </c>
      <c r="B238" s="233" t="s">
        <v>201</v>
      </c>
      <c r="C238" s="249"/>
      <c r="D238" s="249"/>
      <c r="E238" s="249"/>
      <c r="F238" s="234"/>
      <c r="G238" s="37">
        <f>I238*1.095</f>
        <v>133.59</v>
      </c>
      <c r="H238" s="37">
        <f>I238*1.22</f>
        <v>148.84</v>
      </c>
      <c r="I238" s="57">
        <v>122</v>
      </c>
      <c r="J238" s="179"/>
      <c r="K238" s="6"/>
    </row>
    <row r="239" spans="1:20" s="183" customFormat="1" ht="14.25" customHeight="1">
      <c r="A239" s="20" t="s">
        <v>93</v>
      </c>
      <c r="B239" s="199" t="s">
        <v>94</v>
      </c>
      <c r="C239" s="200"/>
      <c r="D239" s="200"/>
      <c r="E239" s="200"/>
      <c r="F239" s="201"/>
      <c r="G239" s="99">
        <f t="shared" ref="G239:G240" si="42">I239*1.095</f>
        <v>18.614999999999998</v>
      </c>
      <c r="H239" s="100">
        <f t="shared" ref="H239:H240" si="43">I239*1.22</f>
        <v>20.74</v>
      </c>
      <c r="I239" s="57">
        <v>17</v>
      </c>
      <c r="J239" s="179"/>
      <c r="K239" s="50"/>
      <c r="L239" s="34"/>
      <c r="M239" s="182"/>
      <c r="N239" s="182"/>
      <c r="O239" s="182"/>
      <c r="P239" s="182"/>
      <c r="Q239" s="182"/>
      <c r="R239" s="182"/>
      <c r="S239" s="182"/>
    </row>
    <row r="240" spans="1:20" s="9" customFormat="1" ht="14.25" customHeight="1">
      <c r="A240" s="20" t="s">
        <v>95</v>
      </c>
      <c r="B240" s="197" t="s">
        <v>98</v>
      </c>
      <c r="C240" s="206"/>
      <c r="D240" s="206"/>
      <c r="E240" s="206"/>
      <c r="F240" s="198"/>
      <c r="G240" s="42">
        <f t="shared" si="42"/>
        <v>91.98</v>
      </c>
      <c r="H240" s="37">
        <f t="shared" si="43"/>
        <v>102.48</v>
      </c>
      <c r="I240" s="57">
        <v>84</v>
      </c>
      <c r="J240" s="179"/>
      <c r="K240" s="6"/>
      <c r="L240"/>
      <c r="M240" s="1"/>
      <c r="N240" s="1"/>
      <c r="O240" s="1"/>
      <c r="P240" s="1"/>
      <c r="Q240" s="1"/>
      <c r="R240" s="1"/>
      <c r="S240" s="1"/>
    </row>
    <row r="241" spans="1:20" s="9" customFormat="1" ht="12" customHeight="1">
      <c r="A241"/>
      <c r="B241" s="5"/>
      <c r="C241" s="5"/>
      <c r="D241" s="5"/>
      <c r="E241" s="6"/>
      <c r="F241" s="6"/>
      <c r="G241" s="5"/>
      <c r="H241" s="5"/>
      <c r="I241" s="5"/>
      <c r="J241" s="50"/>
      <c r="K241" s="6"/>
      <c r="L241"/>
      <c r="M241" s="1"/>
      <c r="N241" s="1"/>
      <c r="O241" s="1"/>
      <c r="P241" s="1"/>
      <c r="Q241" s="1"/>
      <c r="R241" s="1"/>
      <c r="S241" s="1"/>
    </row>
    <row r="242" spans="1:20" s="9" customFormat="1" ht="9" customHeight="1">
      <c r="A242" s="11" t="s">
        <v>157</v>
      </c>
      <c r="B242" s="3"/>
      <c r="C242" s="3"/>
      <c r="D242" s="3"/>
      <c r="E242" s="3"/>
      <c r="F242" s="3"/>
      <c r="G242" s="3"/>
      <c r="H242" s="3"/>
      <c r="I242" s="3"/>
      <c r="J242" s="6"/>
      <c r="K242" s="6"/>
      <c r="L242"/>
      <c r="M242" s="1"/>
      <c r="N242" s="1"/>
      <c r="O242" s="1"/>
      <c r="P242" s="1"/>
      <c r="Q242" s="1"/>
      <c r="R242" s="1"/>
      <c r="S242" s="1"/>
    </row>
    <row r="243" spans="1:20" ht="9" customHeight="1">
      <c r="A243" s="11" t="s">
        <v>311</v>
      </c>
      <c r="B243" s="3"/>
      <c r="C243" s="3"/>
      <c r="D243" s="3"/>
      <c r="E243" s="3"/>
      <c r="F243" s="3"/>
      <c r="G243" s="3"/>
      <c r="H243" s="3"/>
      <c r="I243" s="3"/>
      <c r="J243" s="6"/>
      <c r="K243" s="6"/>
    </row>
    <row r="244" spans="1:20" ht="9" customHeight="1">
      <c r="A244" s="11" t="s">
        <v>378</v>
      </c>
      <c r="B244" s="3"/>
      <c r="C244" s="3"/>
      <c r="D244" s="3"/>
      <c r="E244" s="3"/>
      <c r="F244" s="3"/>
      <c r="G244" s="3"/>
      <c r="H244" s="3"/>
      <c r="I244" s="3"/>
      <c r="J244" s="6"/>
      <c r="K244" s="6"/>
    </row>
    <row r="245" spans="1:20" ht="9" customHeight="1">
      <c r="A245" s="11" t="s">
        <v>172</v>
      </c>
      <c r="B245" s="3"/>
      <c r="C245" s="3"/>
      <c r="D245" s="3"/>
      <c r="E245" s="3"/>
      <c r="F245" s="3"/>
      <c r="G245" s="3"/>
      <c r="H245" s="3"/>
      <c r="I245" s="3"/>
      <c r="J245" s="6"/>
      <c r="K245" s="6"/>
    </row>
    <row r="246" spans="1:20" s="9" customFormat="1" ht="9" customHeight="1">
      <c r="A246" s="11" t="s">
        <v>309</v>
      </c>
      <c r="B246" s="3"/>
      <c r="C246" s="3"/>
      <c r="D246" s="3"/>
      <c r="E246" s="3"/>
      <c r="F246" s="3"/>
      <c r="G246" s="3"/>
      <c r="H246" s="3"/>
      <c r="I246" s="3"/>
      <c r="J246" s="6"/>
      <c r="K246" s="6"/>
      <c r="L246"/>
      <c r="M246" s="1"/>
      <c r="N246" s="1"/>
      <c r="O246" s="1"/>
      <c r="P246" s="1"/>
      <c r="Q246" s="1"/>
      <c r="R246" s="1"/>
      <c r="S246" s="1"/>
    </row>
    <row r="247" spans="1:20" s="9" customFormat="1" ht="9.75" customHeight="1">
      <c r="A247" s="11" t="s">
        <v>511</v>
      </c>
      <c r="B247" s="3"/>
      <c r="C247" s="3"/>
      <c r="D247" s="3"/>
      <c r="E247" s="3"/>
      <c r="F247" s="3"/>
      <c r="G247" s="3"/>
      <c r="H247" s="3"/>
      <c r="I247" s="3"/>
      <c r="J247" s="6"/>
      <c r="K247" s="6"/>
      <c r="L247"/>
      <c r="M247" s="1"/>
      <c r="N247" s="1"/>
      <c r="O247" s="1"/>
      <c r="P247" s="1"/>
      <c r="Q247" s="1"/>
      <c r="R247" s="1"/>
      <c r="S247" s="1"/>
    </row>
    <row r="248" spans="1:20" s="9" customFormat="1" ht="12" customHeight="1">
      <c r="B248" s="3"/>
      <c r="C248" s="3"/>
      <c r="D248" s="3"/>
      <c r="E248" s="3"/>
      <c r="F248" s="3"/>
      <c r="G248" s="3"/>
      <c r="H248" s="3"/>
      <c r="I248" s="3"/>
      <c r="J248" s="6"/>
      <c r="K248" s="6"/>
      <c r="L248"/>
      <c r="M248" s="1"/>
      <c r="N248" s="1"/>
      <c r="O248" s="1"/>
      <c r="P248" s="1"/>
      <c r="Q248" s="1"/>
      <c r="R248" s="1"/>
      <c r="S248" s="1"/>
    </row>
    <row r="249" spans="1:20" ht="12" customHeight="1">
      <c r="A249" s="147" t="s">
        <v>180</v>
      </c>
      <c r="B249" s="147"/>
      <c r="C249" s="147"/>
      <c r="D249" s="147"/>
      <c r="E249" s="147"/>
      <c r="F249" s="147"/>
      <c r="G249" s="147"/>
      <c r="H249" s="147"/>
      <c r="I249" s="147"/>
      <c r="J249" s="30"/>
      <c r="K249" s="15"/>
      <c r="L249" s="7"/>
      <c r="M249" s="9"/>
      <c r="N249" s="9"/>
      <c r="O249" s="9"/>
      <c r="P249" s="9"/>
      <c r="Q249" s="9"/>
      <c r="R249" s="9"/>
      <c r="S249" s="9"/>
    </row>
    <row r="250" spans="1:20" ht="12" customHeight="1">
      <c r="A250" s="147"/>
      <c r="B250" s="147"/>
      <c r="C250" s="147"/>
      <c r="D250" s="147"/>
      <c r="E250" s="147"/>
      <c r="F250" s="147"/>
      <c r="G250" s="147"/>
      <c r="H250" s="147"/>
      <c r="I250" s="147"/>
      <c r="J250" s="6"/>
      <c r="K250" s="6"/>
      <c r="T250" s="9"/>
    </row>
    <row r="251" spans="1:20" ht="12" customHeight="1">
      <c r="A251" s="147"/>
      <c r="B251" s="147"/>
      <c r="C251" s="147"/>
      <c r="D251" s="147"/>
      <c r="E251" s="147"/>
      <c r="F251" s="147"/>
      <c r="G251" s="147"/>
      <c r="H251" s="147"/>
      <c r="I251" s="147"/>
      <c r="J251" s="6"/>
      <c r="K251" s="6"/>
      <c r="T251" s="9"/>
    </row>
    <row r="252" spans="1:20" ht="13.5" thickBot="1">
      <c r="A252" s="149" t="s">
        <v>107</v>
      </c>
      <c r="B252" s="149"/>
      <c r="C252" s="149"/>
      <c r="D252" s="149"/>
      <c r="E252" s="149"/>
      <c r="F252" s="149"/>
      <c r="G252" s="149"/>
      <c r="H252" s="149"/>
      <c r="I252" s="149"/>
      <c r="J252" s="6"/>
      <c r="K252" s="6"/>
    </row>
    <row r="253" spans="1:20" ht="25.5">
      <c r="A253" s="239" t="s">
        <v>0</v>
      </c>
      <c r="B253" s="240"/>
      <c r="C253" s="253" t="s">
        <v>5</v>
      </c>
      <c r="D253" s="69" t="s">
        <v>7</v>
      </c>
      <c r="E253" s="69" t="s">
        <v>7</v>
      </c>
      <c r="F253" s="255" t="s">
        <v>351</v>
      </c>
      <c r="G253" s="68" t="s">
        <v>182</v>
      </c>
      <c r="H253" s="68" t="s">
        <v>196</v>
      </c>
      <c r="I253" s="66" t="s">
        <v>7</v>
      </c>
      <c r="J253" s="6"/>
      <c r="K253" s="6"/>
    </row>
    <row r="254" spans="1:20" ht="15" customHeight="1" thickBot="1">
      <c r="A254" s="241"/>
      <c r="B254" s="242"/>
      <c r="C254" s="254"/>
      <c r="D254" s="70" t="s">
        <v>108</v>
      </c>
      <c r="E254" s="70" t="s">
        <v>305</v>
      </c>
      <c r="F254" s="256"/>
      <c r="G254" s="70" t="s">
        <v>109</v>
      </c>
      <c r="H254" s="70" t="s">
        <v>109</v>
      </c>
      <c r="I254" s="67" t="s">
        <v>109</v>
      </c>
      <c r="J254" s="6"/>
      <c r="K254" s="6"/>
    </row>
    <row r="255" spans="1:20" s="9" customFormat="1" ht="14.25" customHeight="1" thickBot="1">
      <c r="A255" s="160" t="s">
        <v>110</v>
      </c>
      <c r="B255" s="161"/>
      <c r="C255" s="161"/>
      <c r="D255" s="161"/>
      <c r="E255" s="161"/>
      <c r="F255" s="161"/>
      <c r="G255" s="161"/>
      <c r="H255" s="161"/>
      <c r="I255" s="162"/>
      <c r="J255"/>
      <c r="K255"/>
      <c r="L255"/>
      <c r="M255" s="1"/>
      <c r="N255" s="1"/>
      <c r="O255" s="1"/>
      <c r="P255" s="1"/>
      <c r="Q255" s="1"/>
      <c r="R255" s="1"/>
      <c r="S255" s="1"/>
      <c r="T255" s="1"/>
    </row>
    <row r="256" spans="1:20" s="17" customFormat="1" ht="14.25" customHeight="1">
      <c r="A256" s="23" t="s">
        <v>193</v>
      </c>
      <c r="B256" s="24"/>
      <c r="C256" s="24">
        <v>11</v>
      </c>
      <c r="D256" s="52">
        <v>3336</v>
      </c>
      <c r="E256" s="52">
        <v>5122</v>
      </c>
      <c r="F256" s="98" t="s">
        <v>383</v>
      </c>
      <c r="G256" s="42">
        <f t="shared" ref="G256" si="44">I256*1.095</f>
        <v>9261.51</v>
      </c>
      <c r="H256" s="37">
        <f t="shared" ref="H256:H262" si="45">I256*1.22</f>
        <v>10318.76</v>
      </c>
      <c r="I256" s="56">
        <f>D256+E256</f>
        <v>8458</v>
      </c>
      <c r="J256" s="180"/>
      <c r="K256" s="180"/>
      <c r="L256" s="16"/>
    </row>
    <row r="257" spans="1:11" ht="14.25" customHeight="1">
      <c r="A257" s="20" t="s">
        <v>194</v>
      </c>
      <c r="B257" s="21"/>
      <c r="C257" s="21">
        <v>14</v>
      </c>
      <c r="D257" s="53">
        <v>3985</v>
      </c>
      <c r="E257" s="53">
        <v>5317</v>
      </c>
      <c r="F257" s="21" t="s">
        <v>111</v>
      </c>
      <c r="G257" s="42">
        <f t="shared" ref="G257:G258" si="46">I257*1.095</f>
        <v>10185.69</v>
      </c>
      <c r="H257" s="37">
        <f t="shared" si="45"/>
        <v>11348.44</v>
      </c>
      <c r="I257" s="56">
        <f t="shared" ref="I257:I258" si="47">D257+E257</f>
        <v>9302</v>
      </c>
      <c r="J257" s="180"/>
      <c r="K257" s="180"/>
    </row>
    <row r="258" spans="1:11" ht="15" customHeight="1" thickBot="1">
      <c r="A258" s="55" t="s">
        <v>195</v>
      </c>
      <c r="B258" s="28"/>
      <c r="C258" s="28">
        <v>16</v>
      </c>
      <c r="D258" s="54">
        <v>4524</v>
      </c>
      <c r="E258" s="54">
        <v>5480</v>
      </c>
      <c r="F258" s="28" t="s">
        <v>111</v>
      </c>
      <c r="G258" s="42">
        <f t="shared" si="46"/>
        <v>10954.38</v>
      </c>
      <c r="H258" s="37">
        <f t="shared" si="45"/>
        <v>12204.88</v>
      </c>
      <c r="I258" s="56">
        <f t="shared" si="47"/>
        <v>10004</v>
      </c>
      <c r="J258" s="180"/>
      <c r="K258" s="180"/>
    </row>
    <row r="259" spans="1:11" ht="14.25" customHeight="1" thickBot="1">
      <c r="A259" s="160" t="s">
        <v>112</v>
      </c>
      <c r="B259" s="161"/>
      <c r="C259" s="161"/>
      <c r="D259" s="161"/>
      <c r="E259" s="161"/>
      <c r="F259" s="161"/>
      <c r="G259" s="161"/>
      <c r="H259" s="161"/>
      <c r="I259" s="162"/>
      <c r="J259" s="180"/>
      <c r="K259" s="180"/>
    </row>
    <row r="260" spans="1:11" ht="14.25" customHeight="1">
      <c r="A260" s="23" t="s">
        <v>190</v>
      </c>
      <c r="B260" s="24"/>
      <c r="C260" s="24">
        <v>11</v>
      </c>
      <c r="D260" s="52">
        <v>3818</v>
      </c>
      <c r="E260" s="52">
        <v>5266</v>
      </c>
      <c r="F260" s="98" t="s">
        <v>383</v>
      </c>
      <c r="G260" s="42">
        <f t="shared" ref="G260:G262" si="48">I260*1.095</f>
        <v>9946.98</v>
      </c>
      <c r="H260" s="37">
        <f t="shared" si="45"/>
        <v>11082.48</v>
      </c>
      <c r="I260" s="56">
        <f>D260+E260</f>
        <v>9084</v>
      </c>
      <c r="J260" s="180"/>
      <c r="K260" s="180"/>
    </row>
    <row r="261" spans="1:11" ht="14.25" customHeight="1">
      <c r="A261" s="20" t="s">
        <v>191</v>
      </c>
      <c r="B261" s="21"/>
      <c r="C261" s="21">
        <v>14</v>
      </c>
      <c r="D261" s="53">
        <v>4512</v>
      </c>
      <c r="E261" s="53">
        <v>5473</v>
      </c>
      <c r="F261" s="21" t="s">
        <v>111</v>
      </c>
      <c r="G261" s="42">
        <f t="shared" si="48"/>
        <v>10933.574999999999</v>
      </c>
      <c r="H261" s="37">
        <f t="shared" si="45"/>
        <v>12181.699999999999</v>
      </c>
      <c r="I261" s="56">
        <f t="shared" ref="I261:I262" si="49">D261+E261</f>
        <v>9985</v>
      </c>
      <c r="J261" s="180"/>
      <c r="K261" s="180"/>
    </row>
    <row r="262" spans="1:11" ht="14.25" customHeight="1">
      <c r="A262" s="20" t="s">
        <v>192</v>
      </c>
      <c r="B262" s="21"/>
      <c r="C262" s="21">
        <v>16</v>
      </c>
      <c r="D262" s="53">
        <v>5143</v>
      </c>
      <c r="E262" s="53">
        <v>5666</v>
      </c>
      <c r="F262" s="21" t="s">
        <v>111</v>
      </c>
      <c r="G262" s="42">
        <f t="shared" si="48"/>
        <v>11835.855</v>
      </c>
      <c r="H262" s="37">
        <f t="shared" si="45"/>
        <v>13186.98</v>
      </c>
      <c r="I262" s="56">
        <f t="shared" si="49"/>
        <v>10809</v>
      </c>
      <c r="J262" s="180"/>
      <c r="K262" s="180"/>
    </row>
    <row r="263" spans="1:11" ht="15" customHeight="1">
      <c r="D263" s="51"/>
      <c r="J263" s="6"/>
      <c r="K263" s="6"/>
    </row>
    <row r="264" spans="1:11" ht="15" customHeight="1" thickBot="1">
      <c r="A264" s="149" t="s">
        <v>113</v>
      </c>
      <c r="B264" s="149"/>
      <c r="C264" s="149"/>
      <c r="D264" s="149"/>
      <c r="E264" s="149"/>
      <c r="F264" s="149"/>
      <c r="G264" s="149"/>
      <c r="H264" s="149"/>
      <c r="I264" s="149"/>
      <c r="J264" s="6"/>
      <c r="K264" s="6"/>
    </row>
    <row r="265" spans="1:11" ht="26.25" customHeight="1" thickBot="1">
      <c r="A265" s="46" t="s">
        <v>0</v>
      </c>
      <c r="B265" s="243" t="s">
        <v>76</v>
      </c>
      <c r="C265" s="244"/>
      <c r="D265" s="243" t="s">
        <v>114</v>
      </c>
      <c r="E265" s="244"/>
      <c r="F265" s="46" t="s">
        <v>300</v>
      </c>
      <c r="G265" s="47" t="s">
        <v>182</v>
      </c>
      <c r="H265" s="47" t="s">
        <v>183</v>
      </c>
      <c r="I265" s="46" t="s">
        <v>7</v>
      </c>
      <c r="J265" s="6"/>
      <c r="K265" s="6"/>
    </row>
    <row r="266" spans="1:11" ht="14.25" customHeight="1">
      <c r="A266" s="23" t="s">
        <v>115</v>
      </c>
      <c r="B266" s="214" t="s">
        <v>83</v>
      </c>
      <c r="C266" s="214"/>
      <c r="D266" s="214" t="s">
        <v>116</v>
      </c>
      <c r="E266" s="214"/>
      <c r="F266" s="24" t="s">
        <v>1</v>
      </c>
      <c r="G266" s="42">
        <f t="shared" ref="G266:G267" si="50">I266*1.095</f>
        <v>1646.8799999999999</v>
      </c>
      <c r="H266" s="37">
        <f t="shared" ref="H266:H267" si="51">I266*1.22</f>
        <v>1834.8799999999999</v>
      </c>
      <c r="I266" s="56">
        <v>1504</v>
      </c>
      <c r="J266" s="170"/>
      <c r="K266" s="6"/>
    </row>
    <row r="267" spans="1:11" ht="14.25" customHeight="1">
      <c r="A267" s="22" t="s">
        <v>117</v>
      </c>
      <c r="B267" s="196" t="s">
        <v>39</v>
      </c>
      <c r="C267" s="196"/>
      <c r="D267" s="196" t="s">
        <v>116</v>
      </c>
      <c r="E267" s="196"/>
      <c r="F267" s="21" t="s">
        <v>1</v>
      </c>
      <c r="G267" s="42">
        <f t="shared" si="50"/>
        <v>1859.31</v>
      </c>
      <c r="H267" s="37">
        <f t="shared" si="51"/>
        <v>2071.56</v>
      </c>
      <c r="I267" s="36">
        <v>1698</v>
      </c>
      <c r="J267" s="170"/>
      <c r="K267" s="6"/>
    </row>
    <row r="268" spans="1:11" ht="15" customHeight="1">
      <c r="J268" s="50"/>
      <c r="K268" s="6"/>
    </row>
    <row r="269" spans="1:11" ht="15" customHeight="1" thickBot="1">
      <c r="A269" s="149" t="s">
        <v>118</v>
      </c>
      <c r="B269" s="149"/>
      <c r="C269" s="149"/>
      <c r="D269" s="149"/>
      <c r="E269" s="149"/>
      <c r="F269" s="149"/>
      <c r="G269" s="149"/>
      <c r="H269" s="149"/>
      <c r="I269" s="149"/>
      <c r="J269" s="50"/>
    </row>
    <row r="270" spans="1:11" s="3" customFormat="1" ht="26.25" customHeight="1" thickBot="1">
      <c r="A270" s="46" t="s">
        <v>0</v>
      </c>
      <c r="B270" s="250" t="s">
        <v>2</v>
      </c>
      <c r="C270" s="251"/>
      <c r="D270" s="251"/>
      <c r="E270" s="251"/>
      <c r="F270" s="252"/>
      <c r="G270" s="47" t="s">
        <v>182</v>
      </c>
      <c r="H270" s="47" t="s">
        <v>183</v>
      </c>
      <c r="I270" s="46" t="s">
        <v>7</v>
      </c>
      <c r="J270" s="50"/>
    </row>
    <row r="271" spans="1:11" s="3" customFormat="1" ht="14.25" customHeight="1">
      <c r="A271" s="29">
        <v>5002145</v>
      </c>
      <c r="B271" s="207" t="s">
        <v>87</v>
      </c>
      <c r="C271" s="208"/>
      <c r="D271" s="208"/>
      <c r="E271" s="208"/>
      <c r="F271" s="209"/>
      <c r="G271" s="42">
        <f t="shared" ref="G271" si="52">I271*1.095</f>
        <v>62.414999999999999</v>
      </c>
      <c r="H271" s="37">
        <f t="shared" ref="H271:H281" si="53">I271*1.22</f>
        <v>69.539999999999992</v>
      </c>
      <c r="I271" s="101">
        <v>57</v>
      </c>
      <c r="J271" s="179"/>
    </row>
    <row r="272" spans="1:11" s="3" customFormat="1" ht="14.25" customHeight="1">
      <c r="A272" s="20" t="s">
        <v>364</v>
      </c>
      <c r="B272" s="199" t="s">
        <v>285</v>
      </c>
      <c r="C272" s="200"/>
      <c r="D272" s="200"/>
      <c r="E272" s="200"/>
      <c r="F272" s="201"/>
      <c r="G272" s="42">
        <f t="shared" ref="G272:G281" si="54">I272*1.095</f>
        <v>202.57499999999999</v>
      </c>
      <c r="H272" s="37">
        <f t="shared" si="53"/>
        <v>225.7</v>
      </c>
      <c r="I272" s="57">
        <v>185</v>
      </c>
      <c r="J272" s="179"/>
    </row>
    <row r="273" spans="1:12" s="3" customFormat="1" ht="14.25" customHeight="1">
      <c r="A273" s="20" t="s">
        <v>119</v>
      </c>
      <c r="B273" s="197" t="s">
        <v>120</v>
      </c>
      <c r="C273" s="206"/>
      <c r="D273" s="206"/>
      <c r="E273" s="206"/>
      <c r="F273" s="198"/>
      <c r="G273" s="42">
        <f t="shared" si="54"/>
        <v>173.01</v>
      </c>
      <c r="H273" s="37">
        <f t="shared" si="53"/>
        <v>192.76</v>
      </c>
      <c r="I273" s="57">
        <v>158</v>
      </c>
      <c r="J273" s="179"/>
    </row>
    <row r="274" spans="1:12" s="3" customFormat="1" ht="14.25" customHeight="1">
      <c r="A274" s="20" t="s">
        <v>88</v>
      </c>
      <c r="B274" s="197" t="s">
        <v>89</v>
      </c>
      <c r="C274" s="206"/>
      <c r="D274" s="206"/>
      <c r="E274" s="206"/>
      <c r="F274" s="198"/>
      <c r="G274" s="42">
        <f t="shared" si="54"/>
        <v>174.10499999999999</v>
      </c>
      <c r="H274" s="37">
        <f t="shared" si="53"/>
        <v>193.98</v>
      </c>
      <c r="I274" s="57">
        <v>159</v>
      </c>
      <c r="J274" s="179"/>
    </row>
    <row r="275" spans="1:12" s="3" customFormat="1" ht="14.25" customHeight="1">
      <c r="A275" s="20" t="s">
        <v>121</v>
      </c>
      <c r="B275" s="197" t="s">
        <v>122</v>
      </c>
      <c r="C275" s="206"/>
      <c r="D275" s="206"/>
      <c r="E275" s="206"/>
      <c r="F275" s="198"/>
      <c r="G275" s="42">
        <f t="shared" si="54"/>
        <v>259.51499999999999</v>
      </c>
      <c r="H275" s="37">
        <f t="shared" si="53"/>
        <v>289.14</v>
      </c>
      <c r="I275" s="57">
        <v>237</v>
      </c>
      <c r="J275" s="179"/>
    </row>
    <row r="276" spans="1:12" s="3" customFormat="1" ht="14.25" customHeight="1">
      <c r="A276" s="20" t="s">
        <v>19</v>
      </c>
      <c r="B276" s="197" t="s">
        <v>20</v>
      </c>
      <c r="C276" s="206"/>
      <c r="D276" s="206"/>
      <c r="E276" s="206"/>
      <c r="F276" s="198"/>
      <c r="G276" s="42">
        <f t="shared" si="54"/>
        <v>166.44</v>
      </c>
      <c r="H276" s="37">
        <f t="shared" si="53"/>
        <v>185.44</v>
      </c>
      <c r="I276" s="57">
        <v>152</v>
      </c>
      <c r="J276" s="179"/>
    </row>
    <row r="277" spans="1:12" s="3" customFormat="1" ht="14.25" customHeight="1">
      <c r="A277" s="20" t="s">
        <v>189</v>
      </c>
      <c r="B277" s="197" t="s">
        <v>90</v>
      </c>
      <c r="C277" s="206"/>
      <c r="D277" s="206"/>
      <c r="E277" s="206"/>
      <c r="F277" s="198"/>
      <c r="G277" s="42">
        <f t="shared" si="54"/>
        <v>327.40499999999997</v>
      </c>
      <c r="H277" s="37">
        <f t="shared" si="53"/>
        <v>364.78</v>
      </c>
      <c r="I277" s="57">
        <v>299</v>
      </c>
      <c r="J277" s="179"/>
    </row>
    <row r="278" spans="1:12" ht="14.25" customHeight="1">
      <c r="A278" s="20" t="s">
        <v>362</v>
      </c>
      <c r="B278" s="199" t="s">
        <v>306</v>
      </c>
      <c r="C278" s="200"/>
      <c r="D278" s="200"/>
      <c r="E278" s="200"/>
      <c r="F278" s="201"/>
      <c r="G278" s="42">
        <f t="shared" si="54"/>
        <v>767.59500000000003</v>
      </c>
      <c r="H278" s="37">
        <f t="shared" si="53"/>
        <v>855.22</v>
      </c>
      <c r="I278" s="57">
        <v>701</v>
      </c>
      <c r="J278" s="179"/>
    </row>
    <row r="279" spans="1:12" ht="14.25" customHeight="1">
      <c r="A279" s="20" t="s">
        <v>124</v>
      </c>
      <c r="B279" s="197" t="s">
        <v>125</v>
      </c>
      <c r="C279" s="206"/>
      <c r="D279" s="206"/>
      <c r="E279" s="206"/>
      <c r="F279" s="198"/>
      <c r="G279" s="42">
        <f t="shared" si="54"/>
        <v>406.245</v>
      </c>
      <c r="H279" s="37">
        <f t="shared" si="53"/>
        <v>452.62</v>
      </c>
      <c r="I279" s="57">
        <v>371</v>
      </c>
      <c r="J279" s="179"/>
    </row>
    <row r="280" spans="1:12" ht="14.25" customHeight="1">
      <c r="A280" s="20" t="s">
        <v>197</v>
      </c>
      <c r="B280" s="197" t="s">
        <v>126</v>
      </c>
      <c r="C280" s="206"/>
      <c r="D280" s="206"/>
      <c r="E280" s="206"/>
      <c r="F280" s="198"/>
      <c r="G280" s="42">
        <f t="shared" si="54"/>
        <v>1462.92</v>
      </c>
      <c r="H280" s="37">
        <f t="shared" si="53"/>
        <v>1629.92</v>
      </c>
      <c r="I280" s="57">
        <v>1336</v>
      </c>
      <c r="J280" s="179"/>
    </row>
    <row r="281" spans="1:12" ht="14.25" customHeight="1">
      <c r="A281" s="20" t="s">
        <v>363</v>
      </c>
      <c r="B281" s="199" t="s">
        <v>289</v>
      </c>
      <c r="C281" s="200"/>
      <c r="D281" s="200"/>
      <c r="E281" s="200"/>
      <c r="F281" s="201"/>
      <c r="G281" s="42">
        <f t="shared" si="54"/>
        <v>136.875</v>
      </c>
      <c r="H281" s="37">
        <f t="shared" si="53"/>
        <v>152.5</v>
      </c>
      <c r="I281" s="57">
        <v>125</v>
      </c>
      <c r="J281" s="179"/>
    </row>
    <row r="282" spans="1:12" ht="12" customHeight="1"/>
    <row r="283" spans="1:12" ht="9" customHeight="1">
      <c r="A283" s="11" t="s">
        <v>157</v>
      </c>
      <c r="B283" s="3"/>
      <c r="C283" s="3"/>
      <c r="D283" s="3"/>
      <c r="E283" s="3"/>
      <c r="F283" s="3"/>
      <c r="G283" s="3"/>
      <c r="H283" s="3"/>
      <c r="I283" s="3"/>
      <c r="J283" s="31"/>
      <c r="K283" s="31"/>
    </row>
    <row r="284" spans="1:12" ht="9" customHeight="1">
      <c r="A284" s="11" t="s">
        <v>379</v>
      </c>
      <c r="B284" s="3"/>
      <c r="C284" s="3"/>
      <c r="D284" s="3"/>
      <c r="E284" s="3"/>
      <c r="F284" s="3"/>
      <c r="G284" s="3"/>
      <c r="H284" s="3"/>
      <c r="I284" s="3"/>
      <c r="J284" s="31"/>
      <c r="K284" s="31"/>
    </row>
    <row r="285" spans="1:12" s="19" customFormat="1" ht="9" customHeight="1">
      <c r="A285" s="11" t="s">
        <v>167</v>
      </c>
      <c r="B285" s="3"/>
      <c r="C285" s="3"/>
      <c r="D285" s="3"/>
      <c r="E285" s="3"/>
      <c r="F285" s="3"/>
      <c r="G285" s="3"/>
      <c r="H285" s="3"/>
      <c r="I285" s="3"/>
      <c r="J285" s="18"/>
      <c r="K285" s="18"/>
      <c r="L285" s="18"/>
    </row>
    <row r="286" spans="1:12" s="19" customFormat="1" ht="9" customHeight="1">
      <c r="A286" s="11" t="s">
        <v>349</v>
      </c>
      <c r="B286" s="3"/>
      <c r="C286" s="3"/>
      <c r="D286" s="3"/>
      <c r="E286" s="3"/>
      <c r="F286" s="3"/>
      <c r="G286" s="3"/>
      <c r="H286" s="3"/>
      <c r="I286" s="3"/>
      <c r="J286" s="33"/>
      <c r="K286" s="33"/>
      <c r="L286" s="18"/>
    </row>
    <row r="287" spans="1:12" ht="9" customHeight="1">
      <c r="A287" s="11" t="s">
        <v>350</v>
      </c>
      <c r="B287" s="3"/>
      <c r="C287" s="3"/>
      <c r="D287" s="3"/>
      <c r="E287" s="3"/>
      <c r="F287" s="3"/>
      <c r="G287" s="3"/>
      <c r="H287" s="3"/>
      <c r="I287" s="3"/>
      <c r="J287" s="6"/>
      <c r="K287" s="6"/>
    </row>
    <row r="289" spans="1:12" s="19" customFormat="1" ht="12" customHeight="1">
      <c r="A289"/>
      <c r="B289" s="5"/>
      <c r="C289" s="5"/>
      <c r="D289" s="5"/>
      <c r="E289" s="6"/>
      <c r="F289" s="6"/>
      <c r="G289"/>
      <c r="H289"/>
      <c r="I289"/>
      <c r="J289" s="18"/>
      <c r="K289" s="18"/>
      <c r="L289" s="18"/>
    </row>
    <row r="290" spans="1:12" s="19" customFormat="1" ht="12" customHeight="1">
      <c r="A290" s="148" t="s">
        <v>181</v>
      </c>
      <c r="B290" s="148"/>
      <c r="C290" s="148"/>
      <c r="D290" s="148"/>
      <c r="E290" s="148"/>
      <c r="F290" s="148"/>
      <c r="G290" s="148"/>
      <c r="H290" s="148"/>
      <c r="I290" s="148"/>
      <c r="J290" s="33"/>
      <c r="K290" s="33"/>
      <c r="L290" s="18"/>
    </row>
    <row r="291" spans="1:12" ht="12" customHeight="1">
      <c r="A291" s="148"/>
      <c r="B291" s="148"/>
      <c r="C291" s="148"/>
      <c r="D291" s="148"/>
      <c r="E291" s="148"/>
      <c r="F291" s="148"/>
      <c r="G291" s="148"/>
      <c r="H291" s="148"/>
      <c r="I291" s="148"/>
      <c r="J291" s="6"/>
      <c r="K291" s="6"/>
    </row>
    <row r="292" spans="1:12" ht="12" customHeight="1">
      <c r="A292" s="148"/>
      <c r="B292" s="148"/>
      <c r="C292" s="148"/>
      <c r="D292" s="148"/>
      <c r="E292" s="148"/>
      <c r="F292" s="148"/>
      <c r="G292" s="148"/>
      <c r="H292" s="148"/>
      <c r="I292" s="148"/>
    </row>
    <row r="293" spans="1:12" s="19" customFormat="1" ht="15" customHeight="1" thickBot="1">
      <c r="A293" s="153" t="s">
        <v>4</v>
      </c>
      <c r="B293" s="153"/>
      <c r="C293" s="153"/>
      <c r="D293" s="153"/>
      <c r="E293" s="153"/>
      <c r="F293" s="153"/>
      <c r="G293" s="153"/>
      <c r="H293" s="153"/>
      <c r="I293" s="153"/>
      <c r="J293" s="18"/>
      <c r="K293" s="18"/>
      <c r="L293" s="18"/>
    </row>
    <row r="294" spans="1:12" s="19" customFormat="1" ht="26.25" customHeight="1" thickBot="1">
      <c r="A294" s="45" t="s">
        <v>0</v>
      </c>
      <c r="B294" s="237" t="s">
        <v>5</v>
      </c>
      <c r="C294" s="238"/>
      <c r="D294" s="237" t="s">
        <v>6</v>
      </c>
      <c r="E294" s="238"/>
      <c r="F294" s="45" t="s">
        <v>300</v>
      </c>
      <c r="G294" s="44" t="s">
        <v>182</v>
      </c>
      <c r="H294" s="44" t="s">
        <v>183</v>
      </c>
      <c r="I294" s="45" t="s">
        <v>7</v>
      </c>
      <c r="J294" s="33"/>
      <c r="K294" s="33"/>
      <c r="L294" s="18"/>
    </row>
    <row r="295" spans="1:12" ht="14.25" customHeight="1">
      <c r="A295" s="25" t="s">
        <v>131</v>
      </c>
      <c r="B295" s="214" t="s">
        <v>8</v>
      </c>
      <c r="C295" s="214"/>
      <c r="D295" s="214" t="s">
        <v>3</v>
      </c>
      <c r="E295" s="214"/>
      <c r="F295" s="98" t="s">
        <v>384</v>
      </c>
      <c r="G295" s="42">
        <f t="shared" ref="G295" si="55">I295*1.095</f>
        <v>1881.21</v>
      </c>
      <c r="H295" s="37">
        <f t="shared" ref="H295:H296" si="56">I295*1.22</f>
        <v>2095.96</v>
      </c>
      <c r="I295" s="56">
        <v>1718</v>
      </c>
      <c r="J295" s="170"/>
      <c r="K295" s="50"/>
    </row>
    <row r="296" spans="1:12" ht="14.25" customHeight="1">
      <c r="A296" s="22" t="s">
        <v>132</v>
      </c>
      <c r="B296" s="196" t="s">
        <v>10</v>
      </c>
      <c r="C296" s="196"/>
      <c r="D296" s="196" t="s">
        <v>133</v>
      </c>
      <c r="E296" s="196"/>
      <c r="F296" s="92" t="s">
        <v>384</v>
      </c>
      <c r="G296" s="42">
        <f t="shared" ref="G296" si="57">I296*1.095</f>
        <v>2445.1349999999998</v>
      </c>
      <c r="H296" s="37">
        <f t="shared" si="56"/>
        <v>2724.2599999999998</v>
      </c>
      <c r="I296" s="36">
        <v>2233</v>
      </c>
      <c r="J296" s="170"/>
      <c r="K296" s="50"/>
    </row>
    <row r="297" spans="1:12" ht="15" customHeight="1">
      <c r="J297" s="170"/>
      <c r="K297" s="50"/>
    </row>
    <row r="298" spans="1:12" s="19" customFormat="1" ht="15" customHeight="1" thickBot="1">
      <c r="A298" s="153" t="s">
        <v>134</v>
      </c>
      <c r="B298" s="153"/>
      <c r="C298" s="153"/>
      <c r="D298" s="153"/>
      <c r="E298" s="153"/>
      <c r="F298" s="153"/>
      <c r="G298" s="153"/>
      <c r="H298" s="153"/>
      <c r="I298" s="153"/>
      <c r="J298" s="170"/>
      <c r="K298" s="50"/>
      <c r="L298" s="18"/>
    </row>
    <row r="299" spans="1:12" s="19" customFormat="1" ht="26.25" customHeight="1" thickBot="1">
      <c r="A299" s="45" t="s">
        <v>0</v>
      </c>
      <c r="B299" s="237" t="s">
        <v>135</v>
      </c>
      <c r="C299" s="267"/>
      <c r="D299" s="238"/>
      <c r="E299" s="154" t="s">
        <v>136</v>
      </c>
      <c r="F299" s="155"/>
      <c r="G299" s="44" t="s">
        <v>182</v>
      </c>
      <c r="H299" s="44" t="s">
        <v>183</v>
      </c>
      <c r="I299" s="45" t="s">
        <v>7</v>
      </c>
      <c r="J299" s="170"/>
      <c r="K299" s="50"/>
      <c r="L299" s="18"/>
    </row>
    <row r="300" spans="1:12" s="19" customFormat="1" ht="14.25" customHeight="1">
      <c r="A300" s="23" t="s">
        <v>198</v>
      </c>
      <c r="B300" s="214" t="s">
        <v>28</v>
      </c>
      <c r="C300" s="214"/>
      <c r="D300" s="214"/>
      <c r="E300" s="24" t="s">
        <v>137</v>
      </c>
      <c r="F300" s="24"/>
      <c r="G300" s="42">
        <f t="shared" ref="G300:G302" si="58">I300*1.095</f>
        <v>1386.27</v>
      </c>
      <c r="H300" s="37">
        <f t="shared" ref="H300:H302" si="59">I300*1.22</f>
        <v>1544.52</v>
      </c>
      <c r="I300" s="56">
        <v>1266</v>
      </c>
      <c r="J300" s="170"/>
      <c r="K300" s="50"/>
      <c r="L300" s="18"/>
    </row>
    <row r="301" spans="1:12" ht="14.25" customHeight="1">
      <c r="A301" s="20" t="s">
        <v>199</v>
      </c>
      <c r="B301" s="196" t="s">
        <v>28</v>
      </c>
      <c r="C301" s="196"/>
      <c r="D301" s="196"/>
      <c r="E301" s="21" t="s">
        <v>137</v>
      </c>
      <c r="F301" s="21"/>
      <c r="G301" s="42">
        <f t="shared" si="58"/>
        <v>1421.31</v>
      </c>
      <c r="H301" s="37">
        <f t="shared" si="59"/>
        <v>1583.56</v>
      </c>
      <c r="I301" s="36">
        <v>1298</v>
      </c>
      <c r="J301" s="170"/>
      <c r="K301" s="50"/>
    </row>
    <row r="302" spans="1:12" ht="14.25" customHeight="1">
      <c r="A302" s="20" t="s">
        <v>361</v>
      </c>
      <c r="B302" s="196" t="s">
        <v>138</v>
      </c>
      <c r="C302" s="196"/>
      <c r="D302" s="196"/>
      <c r="E302" s="21" t="s">
        <v>137</v>
      </c>
      <c r="F302" s="21"/>
      <c r="G302" s="42">
        <f t="shared" si="58"/>
        <v>1638.12</v>
      </c>
      <c r="H302" s="37">
        <f t="shared" si="59"/>
        <v>1825.12</v>
      </c>
      <c r="I302" s="36">
        <v>1496</v>
      </c>
      <c r="J302" s="170"/>
      <c r="K302" s="50"/>
    </row>
    <row r="303" spans="1:12" ht="15" customHeight="1">
      <c r="J303" s="170"/>
      <c r="K303" s="50"/>
    </row>
    <row r="304" spans="1:12" ht="15" customHeight="1" thickBot="1">
      <c r="A304" s="153" t="s">
        <v>139</v>
      </c>
      <c r="B304" s="153"/>
      <c r="C304" s="153"/>
      <c r="D304" s="153"/>
      <c r="E304" s="153"/>
      <c r="F304" s="153"/>
      <c r="G304" s="153"/>
      <c r="H304" s="153"/>
      <c r="I304" s="153"/>
      <c r="J304" s="170"/>
      <c r="K304" s="50"/>
    </row>
    <row r="305" spans="1:12" s="3" customFormat="1" ht="26.25" customHeight="1" thickBot="1">
      <c r="A305" s="45" t="s">
        <v>0</v>
      </c>
      <c r="B305" s="45" t="s">
        <v>5</v>
      </c>
      <c r="C305" s="45" t="s">
        <v>178</v>
      </c>
      <c r="D305" s="237" t="s">
        <v>140</v>
      </c>
      <c r="E305" s="238"/>
      <c r="F305" s="44" t="s">
        <v>186</v>
      </c>
      <c r="G305" s="44" t="s">
        <v>182</v>
      </c>
      <c r="H305" s="44" t="s">
        <v>183</v>
      </c>
      <c r="I305" s="45" t="s">
        <v>7</v>
      </c>
      <c r="J305" s="170"/>
      <c r="K305" s="50"/>
    </row>
    <row r="306" spans="1:12" s="3" customFormat="1" ht="14.25" customHeight="1">
      <c r="A306" s="25" t="s">
        <v>141</v>
      </c>
      <c r="B306" s="24" t="s">
        <v>142</v>
      </c>
      <c r="C306" s="24" t="s">
        <v>143</v>
      </c>
      <c r="D306" s="214" t="s">
        <v>144</v>
      </c>
      <c r="E306" s="214"/>
      <c r="F306" s="108" t="s">
        <v>145</v>
      </c>
      <c r="G306" s="42">
        <f t="shared" ref="G306" si="60">I306*1.095</f>
        <v>2336.73</v>
      </c>
      <c r="H306" s="37">
        <f t="shared" ref="H306" si="61">I306*1.22</f>
        <v>2603.48</v>
      </c>
      <c r="I306" s="56">
        <v>2134</v>
      </c>
      <c r="J306" s="170"/>
      <c r="K306" s="50"/>
    </row>
    <row r="307" spans="1:12" s="3" customFormat="1" ht="15" customHeight="1">
      <c r="A307"/>
      <c r="B307" s="5"/>
      <c r="C307" s="5"/>
      <c r="D307" s="5"/>
      <c r="E307" s="6"/>
      <c r="F307" s="6"/>
      <c r="G307"/>
      <c r="H307"/>
      <c r="I307"/>
    </row>
    <row r="308" spans="1:12" s="3" customFormat="1" ht="15" customHeight="1" thickBot="1">
      <c r="A308" s="153" t="s">
        <v>291</v>
      </c>
      <c r="B308" s="153"/>
      <c r="C308" s="153"/>
      <c r="D308" s="153"/>
      <c r="E308" s="153"/>
      <c r="F308" s="153"/>
      <c r="G308" s="153"/>
      <c r="H308" s="153"/>
      <c r="I308" s="153"/>
    </row>
    <row r="309" spans="1:12" s="3" customFormat="1" ht="26.25" customHeight="1" thickBot="1">
      <c r="A309" s="45" t="s">
        <v>0</v>
      </c>
      <c r="B309" s="245" t="s">
        <v>2</v>
      </c>
      <c r="C309" s="246"/>
      <c r="D309" s="246"/>
      <c r="E309" s="246"/>
      <c r="F309" s="247"/>
      <c r="G309" s="44" t="s">
        <v>182</v>
      </c>
      <c r="H309" s="44" t="s">
        <v>183</v>
      </c>
      <c r="I309" s="45" t="s">
        <v>7</v>
      </c>
    </row>
    <row r="310" spans="1:12" s="3" customFormat="1" ht="14.25" customHeight="1">
      <c r="A310" s="25" t="s">
        <v>21</v>
      </c>
      <c r="B310" s="207" t="s">
        <v>22</v>
      </c>
      <c r="C310" s="208"/>
      <c r="D310" s="208"/>
      <c r="E310" s="208"/>
      <c r="F310" s="209"/>
      <c r="G310" s="42">
        <f t="shared" ref="G310" si="62">I310*1.095</f>
        <v>164.25</v>
      </c>
      <c r="H310" s="37">
        <f t="shared" ref="H310" si="63">I310*1.22</f>
        <v>183</v>
      </c>
      <c r="I310" s="101">
        <v>150</v>
      </c>
      <c r="J310" s="174"/>
    </row>
    <row r="311" spans="1:12" s="3" customFormat="1" ht="14.25" customHeight="1">
      <c r="A311" s="20" t="s">
        <v>146</v>
      </c>
      <c r="B311" s="197" t="s">
        <v>147</v>
      </c>
      <c r="C311" s="206"/>
      <c r="D311" s="206"/>
      <c r="E311" s="206"/>
      <c r="F311" s="198"/>
      <c r="G311" s="42">
        <f>I311*1.095</f>
        <v>31.754999999999999</v>
      </c>
      <c r="H311" s="37">
        <f>I311*1.22</f>
        <v>35.380000000000003</v>
      </c>
      <c r="I311" s="57">
        <v>29</v>
      </c>
      <c r="J311" s="174"/>
    </row>
    <row r="312" spans="1:12" ht="15" customHeight="1">
      <c r="J312" s="174"/>
    </row>
    <row r="313" spans="1:12" ht="15" customHeight="1" thickBot="1">
      <c r="A313" s="153" t="s">
        <v>148</v>
      </c>
      <c r="B313" s="153"/>
      <c r="C313" s="153"/>
      <c r="D313" s="153"/>
      <c r="E313" s="153"/>
      <c r="F313" s="153"/>
      <c r="G313" s="153"/>
      <c r="H313" s="153"/>
      <c r="I313" s="153"/>
      <c r="J313" s="174"/>
    </row>
    <row r="314" spans="1:12" ht="26.25" customHeight="1" thickBot="1">
      <c r="A314" s="45" t="s">
        <v>0</v>
      </c>
      <c r="B314" s="245" t="s">
        <v>2</v>
      </c>
      <c r="C314" s="246"/>
      <c r="D314" s="246"/>
      <c r="E314" s="246"/>
      <c r="F314" s="247"/>
      <c r="G314" s="44" t="s">
        <v>182</v>
      </c>
      <c r="H314" s="44" t="s">
        <v>183</v>
      </c>
      <c r="I314" s="45" t="s">
        <v>7</v>
      </c>
      <c r="J314" s="174"/>
    </row>
    <row r="315" spans="1:12" ht="14.25" customHeight="1">
      <c r="A315" s="23" t="s">
        <v>149</v>
      </c>
      <c r="B315" s="207" t="s">
        <v>150</v>
      </c>
      <c r="C315" s="208"/>
      <c r="D315" s="208"/>
      <c r="E315" s="208"/>
      <c r="F315" s="209"/>
      <c r="G315" s="42">
        <f t="shared" ref="G315" si="64">I315*1.095</f>
        <v>15.33</v>
      </c>
      <c r="H315" s="37">
        <f t="shared" ref="H315:H322" si="65">I315*1.22</f>
        <v>17.079999999999998</v>
      </c>
      <c r="I315" s="101">
        <v>14</v>
      </c>
      <c r="J315" s="174"/>
    </row>
    <row r="316" spans="1:12" ht="14.25" customHeight="1">
      <c r="A316" s="20" t="s">
        <v>200</v>
      </c>
      <c r="B316" s="199" t="s">
        <v>201</v>
      </c>
      <c r="C316" s="200"/>
      <c r="D316" s="200"/>
      <c r="E316" s="200"/>
      <c r="F316" s="201"/>
      <c r="G316" s="37">
        <f>I316*1.095</f>
        <v>133.59</v>
      </c>
      <c r="H316" s="37">
        <f>I316*1.22</f>
        <v>148.84</v>
      </c>
      <c r="I316" s="57">
        <v>122</v>
      </c>
      <c r="J316" s="174"/>
      <c r="K316" s="14"/>
    </row>
    <row r="317" spans="1:12" ht="14.25" customHeight="1">
      <c r="A317" s="20" t="s">
        <v>151</v>
      </c>
      <c r="B317" s="197" t="s">
        <v>152</v>
      </c>
      <c r="C317" s="206"/>
      <c r="D317" s="206"/>
      <c r="E317" s="206"/>
      <c r="F317" s="198"/>
      <c r="G317" s="42">
        <f t="shared" ref="G317:G322" si="66">I317*1.095</f>
        <v>179.57999999999998</v>
      </c>
      <c r="H317" s="37">
        <f t="shared" si="65"/>
        <v>200.07999999999998</v>
      </c>
      <c r="I317" s="57">
        <v>164</v>
      </c>
      <c r="J317" s="174"/>
      <c r="K317" s="14"/>
    </row>
    <row r="318" spans="1:12" ht="14.25" customHeight="1">
      <c r="A318" s="20" t="s">
        <v>153</v>
      </c>
      <c r="B318" s="197" t="s">
        <v>154</v>
      </c>
      <c r="C318" s="206"/>
      <c r="D318" s="206"/>
      <c r="E318" s="206"/>
      <c r="F318" s="198"/>
      <c r="G318" s="42">
        <f t="shared" si="66"/>
        <v>28.47</v>
      </c>
      <c r="H318" s="37">
        <f t="shared" si="65"/>
        <v>31.72</v>
      </c>
      <c r="I318" s="57">
        <v>26</v>
      </c>
      <c r="J318" s="174"/>
      <c r="K318" s="32"/>
    </row>
    <row r="319" spans="1:12" ht="14.25" customHeight="1">
      <c r="A319" s="20" t="s">
        <v>360</v>
      </c>
      <c r="B319" s="197" t="s">
        <v>155</v>
      </c>
      <c r="C319" s="206"/>
      <c r="D319" s="206"/>
      <c r="E319" s="206"/>
      <c r="F319" s="198"/>
      <c r="G319" s="42">
        <f t="shared" si="66"/>
        <v>170.82</v>
      </c>
      <c r="H319" s="37">
        <f t="shared" si="65"/>
        <v>190.32</v>
      </c>
      <c r="I319" s="57">
        <v>156</v>
      </c>
      <c r="J319" s="174"/>
    </row>
    <row r="320" spans="1:12" ht="14.25" customHeight="1">
      <c r="A320" s="20" t="s">
        <v>86</v>
      </c>
      <c r="B320" s="197" t="s">
        <v>87</v>
      </c>
      <c r="C320" s="206"/>
      <c r="D320" s="206"/>
      <c r="E320" s="206"/>
      <c r="F320" s="198"/>
      <c r="G320" s="42">
        <f t="shared" si="66"/>
        <v>62.414999999999999</v>
      </c>
      <c r="H320" s="37">
        <f t="shared" si="65"/>
        <v>69.539999999999992</v>
      </c>
      <c r="I320" s="57">
        <v>57</v>
      </c>
      <c r="J320" s="174"/>
      <c r="K320" s="7"/>
      <c r="L320" s="1"/>
    </row>
    <row r="321" spans="1:19" s="27" customFormat="1" ht="14.25" customHeight="1">
      <c r="A321" s="20" t="s">
        <v>359</v>
      </c>
      <c r="B321" s="199" t="s">
        <v>285</v>
      </c>
      <c r="C321" s="200"/>
      <c r="D321" s="200"/>
      <c r="E321" s="200"/>
      <c r="F321" s="201"/>
      <c r="G321" s="42">
        <f t="shared" si="66"/>
        <v>202.57499999999999</v>
      </c>
      <c r="H321" s="37">
        <f t="shared" si="65"/>
        <v>225.7</v>
      </c>
      <c r="I321" s="57">
        <v>185</v>
      </c>
      <c r="J321" s="174"/>
      <c r="K321" s="32"/>
      <c r="L321" s="14"/>
      <c r="M321" s="26"/>
      <c r="N321" s="26"/>
      <c r="O321" s="26"/>
      <c r="P321" s="26"/>
      <c r="Q321" s="26"/>
      <c r="R321" s="26"/>
      <c r="S321" s="26"/>
    </row>
    <row r="322" spans="1:19" ht="15">
      <c r="A322" s="20" t="s">
        <v>123</v>
      </c>
      <c r="B322" s="197" t="s">
        <v>156</v>
      </c>
      <c r="C322" s="206"/>
      <c r="D322" s="206"/>
      <c r="E322" s="206"/>
      <c r="F322" s="198"/>
      <c r="G322" s="42">
        <f t="shared" si="66"/>
        <v>390.91499999999996</v>
      </c>
      <c r="H322" s="37">
        <f t="shared" si="65"/>
        <v>435.53999999999996</v>
      </c>
      <c r="I322" s="57">
        <v>357</v>
      </c>
      <c r="J322" s="174"/>
      <c r="K322" s="6"/>
    </row>
    <row r="323" spans="1:19" ht="12" customHeight="1">
      <c r="E323" s="5"/>
      <c r="F323" s="5"/>
      <c r="G323" s="5"/>
      <c r="H323" s="5"/>
      <c r="I323" s="5"/>
    </row>
    <row r="324" spans="1:19" ht="9" customHeight="1">
      <c r="A324" s="11" t="s">
        <v>157</v>
      </c>
      <c r="B324" s="3"/>
      <c r="C324" s="3"/>
      <c r="D324" s="3"/>
      <c r="E324" s="3"/>
      <c r="F324" s="3"/>
      <c r="G324" s="3"/>
      <c r="H324" s="3"/>
      <c r="I324" s="3"/>
      <c r="J324" s="7"/>
      <c r="K324" s="7"/>
      <c r="L324" s="7"/>
      <c r="M324" s="9"/>
      <c r="N324" s="9"/>
      <c r="O324" s="9"/>
      <c r="P324" s="9"/>
      <c r="Q324" s="9"/>
      <c r="R324" s="9"/>
      <c r="S324" s="9"/>
    </row>
    <row r="325" spans="1:19" s="27" customFormat="1" ht="9" customHeight="1">
      <c r="A325" s="11" t="s">
        <v>308</v>
      </c>
      <c r="B325" s="3"/>
      <c r="C325" s="3"/>
      <c r="D325" s="3"/>
      <c r="E325" s="3"/>
      <c r="F325" s="3"/>
      <c r="G325" s="3"/>
      <c r="H325" s="3"/>
      <c r="I325" s="3"/>
      <c r="J325" s="32"/>
      <c r="K325" s="32"/>
      <c r="L325" s="14"/>
      <c r="M325" s="26"/>
      <c r="N325" s="26"/>
      <c r="O325" s="26"/>
      <c r="P325" s="26"/>
      <c r="Q325" s="26"/>
      <c r="R325" s="26"/>
      <c r="S325" s="26"/>
    </row>
    <row r="326" spans="1:19" s="27" customFormat="1" ht="9" customHeight="1">
      <c r="A326" s="11" t="s">
        <v>167</v>
      </c>
      <c r="B326" s="3"/>
      <c r="C326" s="3"/>
      <c r="D326" s="3"/>
      <c r="E326" s="3"/>
      <c r="F326" s="3"/>
      <c r="G326" s="3"/>
      <c r="H326" s="3"/>
      <c r="I326" s="3"/>
      <c r="J326" s="32"/>
      <c r="K326" s="32"/>
      <c r="L326" s="14"/>
      <c r="M326" s="26"/>
      <c r="N326" s="26"/>
      <c r="O326" s="26"/>
      <c r="P326" s="26"/>
      <c r="Q326" s="26"/>
      <c r="R326" s="26"/>
      <c r="S326" s="26"/>
    </row>
    <row r="327" spans="1:19" ht="9" customHeight="1">
      <c r="A327" s="11" t="s">
        <v>174</v>
      </c>
      <c r="B327" s="3"/>
      <c r="C327" s="3"/>
      <c r="D327" s="3"/>
      <c r="E327" s="3"/>
      <c r="F327" s="3"/>
      <c r="G327" s="3"/>
      <c r="H327" s="3"/>
      <c r="I327" s="3"/>
      <c r="J327" s="6"/>
      <c r="K327" s="6"/>
    </row>
    <row r="328" spans="1:19" ht="12" customHeight="1">
      <c r="A328" s="11"/>
      <c r="B328" s="3"/>
      <c r="C328" s="3"/>
      <c r="D328" s="3"/>
      <c r="E328" s="3"/>
      <c r="F328" s="3"/>
      <c r="G328" s="3"/>
      <c r="H328" s="3"/>
      <c r="I328" s="3"/>
      <c r="J328" s="6"/>
      <c r="K328" s="6"/>
    </row>
    <row r="329" spans="1:19" ht="12" customHeight="1">
      <c r="A329" s="156" t="s">
        <v>229</v>
      </c>
      <c r="B329" s="156"/>
      <c r="C329" s="156"/>
      <c r="D329" s="156"/>
      <c r="E329" s="156"/>
      <c r="F329" s="156"/>
      <c r="G329" s="156"/>
      <c r="H329" s="156"/>
      <c r="I329" s="156"/>
      <c r="J329" s="6"/>
      <c r="K329" s="6"/>
    </row>
    <row r="330" spans="1:19" ht="12" customHeight="1">
      <c r="A330" s="156"/>
      <c r="B330" s="156"/>
      <c r="C330" s="156"/>
      <c r="D330" s="156"/>
      <c r="E330" s="156"/>
      <c r="F330" s="156"/>
      <c r="G330" s="156"/>
      <c r="H330" s="156"/>
      <c r="I330" s="156"/>
      <c r="J330" s="40"/>
      <c r="K330" s="6"/>
    </row>
    <row r="331" spans="1:19" ht="12" customHeight="1">
      <c r="A331" s="156"/>
      <c r="B331" s="156"/>
      <c r="C331" s="156"/>
      <c r="D331" s="156"/>
      <c r="E331" s="156"/>
      <c r="F331" s="156"/>
      <c r="G331" s="156"/>
      <c r="H331" s="156"/>
      <c r="I331" s="156"/>
      <c r="J331" s="40"/>
      <c r="K331" s="5"/>
    </row>
    <row r="332" spans="1:19" s="3" customFormat="1" ht="26.25" customHeight="1" thickBot="1">
      <c r="A332" s="109" t="s">
        <v>0</v>
      </c>
      <c r="B332" s="110" t="s">
        <v>5</v>
      </c>
      <c r="C332" s="110" t="s">
        <v>178</v>
      </c>
      <c r="D332" s="121" t="s">
        <v>140</v>
      </c>
      <c r="E332" s="123" t="s">
        <v>377</v>
      </c>
      <c r="F332" s="122" t="s">
        <v>186</v>
      </c>
      <c r="G332" s="111" t="s">
        <v>182</v>
      </c>
      <c r="H332" s="111" t="s">
        <v>183</v>
      </c>
      <c r="I332" s="112" t="s">
        <v>7</v>
      </c>
      <c r="J332" s="40"/>
    </row>
    <row r="333" spans="1:19" s="3" customFormat="1" ht="14.25" customHeight="1">
      <c r="A333" s="29" t="str">
        <f>[1]Sheet1!E7</f>
        <v>D2CND024A4A</v>
      </c>
      <c r="B333" s="98" t="s">
        <v>217</v>
      </c>
      <c r="C333" s="98" t="s">
        <v>224</v>
      </c>
      <c r="D333" s="118" t="s">
        <v>223</v>
      </c>
      <c r="E333" s="92" t="s">
        <v>389</v>
      </c>
      <c r="F333" s="120" t="s">
        <v>145</v>
      </c>
      <c r="G333" s="74">
        <f>1.095*I333</f>
        <v>1490.2950000000001</v>
      </c>
      <c r="H333" s="74">
        <f>1.22*I333</f>
        <v>1660.42</v>
      </c>
      <c r="I333" s="74">
        <v>1361</v>
      </c>
      <c r="J333" s="170"/>
    </row>
    <row r="334" spans="1:19" ht="14.25" customHeight="1">
      <c r="A334" s="113" t="s">
        <v>205</v>
      </c>
      <c r="B334" s="92" t="s">
        <v>218</v>
      </c>
      <c r="C334" s="92" t="s">
        <v>225</v>
      </c>
      <c r="D334" s="116" t="s">
        <v>223</v>
      </c>
      <c r="E334" s="92" t="s">
        <v>389</v>
      </c>
      <c r="F334" s="43" t="s">
        <v>145</v>
      </c>
      <c r="G334" s="74">
        <f t="shared" ref="G334:G340" si="67">1.095*I334</f>
        <v>1600.8899999999999</v>
      </c>
      <c r="H334" s="74">
        <f t="shared" ref="H334:H340" si="68">1.22*I334</f>
        <v>1783.6399999999999</v>
      </c>
      <c r="I334" s="73">
        <v>1462</v>
      </c>
      <c r="J334" s="170"/>
      <c r="K334" s="1"/>
      <c r="L334" s="1"/>
    </row>
    <row r="335" spans="1:19" ht="14.25" customHeight="1">
      <c r="A335" s="72" t="str">
        <f>[1]Sheet1!E8</f>
        <v>D2CND035A4A</v>
      </c>
      <c r="B335" s="92" t="s">
        <v>219</v>
      </c>
      <c r="C335" s="92" t="s">
        <v>230</v>
      </c>
      <c r="D335" s="116" t="s">
        <v>223</v>
      </c>
      <c r="E335" s="92" t="s">
        <v>389</v>
      </c>
      <c r="F335" s="43" t="s">
        <v>145</v>
      </c>
      <c r="G335" s="74">
        <f t="shared" si="67"/>
        <v>1711.4849999999999</v>
      </c>
      <c r="H335" s="74">
        <f t="shared" si="68"/>
        <v>1906.86</v>
      </c>
      <c r="I335" s="73">
        <v>1563</v>
      </c>
      <c r="J335" s="170"/>
      <c r="K335" s="1"/>
      <c r="L335" s="1"/>
    </row>
    <row r="336" spans="1:19" ht="14.25" customHeight="1">
      <c r="A336" s="72" t="str">
        <f>[1]Sheet1!E10</f>
        <v>D2TND012A4A</v>
      </c>
      <c r="B336" s="92" t="s">
        <v>220</v>
      </c>
      <c r="C336" s="92" t="s">
        <v>226</v>
      </c>
      <c r="D336" s="116" t="s">
        <v>223</v>
      </c>
      <c r="E336" s="92" t="s">
        <v>388</v>
      </c>
      <c r="F336" s="43" t="s">
        <v>145</v>
      </c>
      <c r="G336" s="74">
        <f t="shared" si="67"/>
        <v>1413.645</v>
      </c>
      <c r="H336" s="74">
        <f t="shared" si="68"/>
        <v>1575.02</v>
      </c>
      <c r="I336" s="73">
        <v>1291</v>
      </c>
      <c r="J336" s="170"/>
      <c r="K336" s="31"/>
    </row>
    <row r="337" spans="1:11" ht="14.25" customHeight="1">
      <c r="A337" s="72" t="str">
        <f>[1]Sheet1!E11</f>
        <v>D2TND018A4A</v>
      </c>
      <c r="B337" s="92" t="s">
        <v>221</v>
      </c>
      <c r="C337" s="92" t="s">
        <v>227</v>
      </c>
      <c r="D337" s="116" t="s">
        <v>223</v>
      </c>
      <c r="E337" s="92" t="s">
        <v>388</v>
      </c>
      <c r="F337" s="43" t="s">
        <v>145</v>
      </c>
      <c r="G337" s="74">
        <f t="shared" si="67"/>
        <v>1424.595</v>
      </c>
      <c r="H337" s="74">
        <f t="shared" si="68"/>
        <v>1587.22</v>
      </c>
      <c r="I337" s="73">
        <v>1301</v>
      </c>
      <c r="J337" s="170"/>
      <c r="K337" s="31"/>
    </row>
    <row r="338" spans="1:11" ht="14.25" customHeight="1">
      <c r="A338" s="72" t="str">
        <f>[1]Sheet1!E12</f>
        <v>D2TND024A4A</v>
      </c>
      <c r="B338" s="92" t="s">
        <v>222</v>
      </c>
      <c r="C338" s="92" t="s">
        <v>224</v>
      </c>
      <c r="D338" s="116" t="s">
        <v>223</v>
      </c>
      <c r="E338" s="92" t="s">
        <v>388</v>
      </c>
      <c r="F338" s="43" t="s">
        <v>145</v>
      </c>
      <c r="G338" s="74">
        <f t="shared" si="67"/>
        <v>1435.5450000000001</v>
      </c>
      <c r="H338" s="74">
        <f t="shared" si="68"/>
        <v>1599.42</v>
      </c>
      <c r="I338" s="73">
        <v>1311</v>
      </c>
      <c r="J338" s="170"/>
      <c r="K338" s="31"/>
    </row>
    <row r="339" spans="1:11" ht="14.25" customHeight="1">
      <c r="A339" s="72" t="str">
        <f>[1]Sheet1!E13</f>
        <v>D2TND028A4A</v>
      </c>
      <c r="B339" s="92" t="s">
        <v>218</v>
      </c>
      <c r="C339" s="92" t="s">
        <v>228</v>
      </c>
      <c r="D339" s="116" t="s">
        <v>223</v>
      </c>
      <c r="E339" s="92" t="s">
        <v>388</v>
      </c>
      <c r="F339" s="43" t="s">
        <v>145</v>
      </c>
      <c r="G339" s="74">
        <f t="shared" si="67"/>
        <v>1608.5550000000001</v>
      </c>
      <c r="H339" s="74">
        <f t="shared" si="68"/>
        <v>1792.18</v>
      </c>
      <c r="I339" s="73">
        <v>1469</v>
      </c>
      <c r="J339" s="170"/>
      <c r="K339" s="31"/>
    </row>
    <row r="340" spans="1:11" ht="14.25" customHeight="1">
      <c r="A340" s="72" t="str">
        <f>[1]Sheet1!E14</f>
        <v>D2TND035A4A</v>
      </c>
      <c r="B340" s="92" t="s">
        <v>219</v>
      </c>
      <c r="C340" s="92" t="s">
        <v>231</v>
      </c>
      <c r="D340" s="119" t="s">
        <v>223</v>
      </c>
      <c r="E340" s="92" t="s">
        <v>388</v>
      </c>
      <c r="F340" s="43" t="s">
        <v>145</v>
      </c>
      <c r="G340" s="74">
        <f t="shared" si="67"/>
        <v>1656.7349999999999</v>
      </c>
      <c r="H340" s="74">
        <f t="shared" si="68"/>
        <v>1845.86</v>
      </c>
      <c r="I340" s="73">
        <v>1513</v>
      </c>
      <c r="J340" s="170"/>
    </row>
    <row r="341" spans="1:11" ht="15" customHeight="1" thickBot="1">
      <c r="A341" s="71"/>
      <c r="E341" s="5"/>
      <c r="F341" s="5"/>
    </row>
    <row r="342" spans="1:11" ht="26.25" customHeight="1" thickBot="1">
      <c r="A342" s="76" t="s">
        <v>0</v>
      </c>
      <c r="B342" s="150" t="s">
        <v>2</v>
      </c>
      <c r="C342" s="151"/>
      <c r="D342" s="151"/>
      <c r="E342" s="151"/>
      <c r="F342" s="152"/>
      <c r="G342" s="77" t="s">
        <v>182</v>
      </c>
      <c r="H342" s="115" t="s">
        <v>183</v>
      </c>
      <c r="I342" s="76" t="s">
        <v>7</v>
      </c>
    </row>
    <row r="343" spans="1:11" ht="14.25" customHeight="1">
      <c r="A343" s="114" t="s">
        <v>317</v>
      </c>
      <c r="B343" s="233" t="s">
        <v>312</v>
      </c>
      <c r="C343" s="249"/>
      <c r="D343" s="249"/>
      <c r="E343" s="249"/>
      <c r="F343" s="234"/>
      <c r="G343" s="73">
        <f>I343*1.095</f>
        <v>157.68</v>
      </c>
      <c r="H343" s="73">
        <f>I343*1.22</f>
        <v>175.68</v>
      </c>
      <c r="I343" s="184">
        <v>144</v>
      </c>
      <c r="J343" s="181"/>
    </row>
    <row r="344" spans="1:11" ht="14.25" customHeight="1">
      <c r="A344" s="114" t="s">
        <v>318</v>
      </c>
      <c r="B344" s="199" t="s">
        <v>207</v>
      </c>
      <c r="C344" s="200"/>
      <c r="D344" s="200"/>
      <c r="E344" s="200"/>
      <c r="F344" s="201"/>
      <c r="G344" s="73">
        <f>I344*1.095</f>
        <v>123.735</v>
      </c>
      <c r="H344" s="73">
        <f>I344*1.22</f>
        <v>137.85999999999999</v>
      </c>
      <c r="I344" s="184">
        <v>113</v>
      </c>
      <c r="J344" s="181"/>
    </row>
    <row r="345" spans="1:11" ht="14.25" customHeight="1">
      <c r="A345" s="114" t="s">
        <v>319</v>
      </c>
      <c r="B345" s="199" t="s">
        <v>208</v>
      </c>
      <c r="C345" s="200"/>
      <c r="D345" s="200"/>
      <c r="E345" s="200"/>
      <c r="F345" s="201"/>
      <c r="G345" s="73">
        <f>I345*1.095</f>
        <v>49.274999999999999</v>
      </c>
      <c r="H345" s="73">
        <f>I345*1.22</f>
        <v>54.9</v>
      </c>
      <c r="I345" s="184">
        <v>45</v>
      </c>
      <c r="J345" s="181"/>
    </row>
    <row r="346" spans="1:11" ht="14.25" customHeight="1">
      <c r="A346" s="114" t="s">
        <v>320</v>
      </c>
      <c r="B346" s="199" t="s">
        <v>209</v>
      </c>
      <c r="C346" s="200"/>
      <c r="D346" s="200"/>
      <c r="E346" s="200"/>
      <c r="F346" s="201"/>
      <c r="G346" s="73">
        <f t="shared" ref="G346:G362" si="69">I346*1.095</f>
        <v>367.92</v>
      </c>
      <c r="H346" s="73">
        <f t="shared" ref="H346:H362" si="70">I346*1.22</f>
        <v>409.92</v>
      </c>
      <c r="I346" s="184">
        <v>336</v>
      </c>
      <c r="J346" s="181"/>
    </row>
    <row r="347" spans="1:11" ht="14.25" customHeight="1">
      <c r="A347" s="114" t="s">
        <v>321</v>
      </c>
      <c r="B347" s="199" t="s">
        <v>210</v>
      </c>
      <c r="C347" s="200"/>
      <c r="D347" s="200"/>
      <c r="E347" s="200"/>
      <c r="F347" s="201"/>
      <c r="G347" s="73">
        <f t="shared" si="69"/>
        <v>354.78</v>
      </c>
      <c r="H347" s="73">
        <f t="shared" si="70"/>
        <v>395.28</v>
      </c>
      <c r="I347" s="184">
        <v>324</v>
      </c>
      <c r="J347" s="181"/>
    </row>
    <row r="348" spans="1:11" ht="14.25" customHeight="1">
      <c r="A348" s="114" t="s">
        <v>322</v>
      </c>
      <c r="B348" s="199" t="s">
        <v>211</v>
      </c>
      <c r="C348" s="200"/>
      <c r="D348" s="200"/>
      <c r="E348" s="200"/>
      <c r="F348" s="201"/>
      <c r="G348" s="73">
        <f t="shared" si="69"/>
        <v>100.74</v>
      </c>
      <c r="H348" s="73">
        <f t="shared" si="70"/>
        <v>112.24</v>
      </c>
      <c r="I348" s="184">
        <v>92</v>
      </c>
      <c r="J348" s="181"/>
    </row>
    <row r="349" spans="1:11" ht="14.25" customHeight="1">
      <c r="A349" s="114" t="s">
        <v>323</v>
      </c>
      <c r="B349" s="199" t="s">
        <v>212</v>
      </c>
      <c r="C349" s="200"/>
      <c r="D349" s="200"/>
      <c r="E349" s="200"/>
      <c r="F349" s="201"/>
      <c r="G349" s="73">
        <f t="shared" si="69"/>
        <v>110.595</v>
      </c>
      <c r="H349" s="73">
        <f t="shared" si="70"/>
        <v>123.22</v>
      </c>
      <c r="I349" s="184">
        <v>101</v>
      </c>
      <c r="J349" s="181"/>
    </row>
    <row r="350" spans="1:11" ht="14.25" customHeight="1">
      <c r="A350" s="114" t="s">
        <v>324</v>
      </c>
      <c r="B350" s="199" t="s">
        <v>313</v>
      </c>
      <c r="C350" s="200"/>
      <c r="D350" s="200"/>
      <c r="E350" s="200"/>
      <c r="F350" s="201"/>
      <c r="G350" s="73">
        <f t="shared" si="69"/>
        <v>17.52</v>
      </c>
      <c r="H350" s="73">
        <f t="shared" si="70"/>
        <v>19.52</v>
      </c>
      <c r="I350" s="184">
        <v>16</v>
      </c>
      <c r="J350" s="181"/>
    </row>
    <row r="351" spans="1:11" ht="14.25" customHeight="1">
      <c r="A351" s="114" t="s">
        <v>325</v>
      </c>
      <c r="B351" s="199" t="s">
        <v>314</v>
      </c>
      <c r="C351" s="200"/>
      <c r="D351" s="200"/>
      <c r="E351" s="200"/>
      <c r="F351" s="201"/>
      <c r="G351" s="73">
        <f t="shared" si="69"/>
        <v>9.8550000000000004</v>
      </c>
      <c r="H351" s="73">
        <f t="shared" si="70"/>
        <v>10.98</v>
      </c>
      <c r="I351" s="184">
        <v>9</v>
      </c>
      <c r="J351" s="181"/>
    </row>
    <row r="352" spans="1:11" ht="14.25" customHeight="1">
      <c r="A352" s="114" t="s">
        <v>326</v>
      </c>
      <c r="B352" s="199" t="s">
        <v>315</v>
      </c>
      <c r="C352" s="200"/>
      <c r="D352" s="200"/>
      <c r="E352" s="200"/>
      <c r="F352" s="201"/>
      <c r="G352" s="73">
        <f t="shared" si="69"/>
        <v>17.52</v>
      </c>
      <c r="H352" s="73">
        <f t="shared" si="70"/>
        <v>19.52</v>
      </c>
      <c r="I352" s="184">
        <v>16</v>
      </c>
      <c r="J352" s="181"/>
    </row>
    <row r="353" spans="1:10" ht="14.25" customHeight="1">
      <c r="A353" s="114" t="s">
        <v>327</v>
      </c>
      <c r="B353" s="199" t="s">
        <v>213</v>
      </c>
      <c r="C353" s="200"/>
      <c r="D353" s="200"/>
      <c r="E353" s="200"/>
      <c r="F353" s="201"/>
      <c r="G353" s="73">
        <f t="shared" si="69"/>
        <v>66.795000000000002</v>
      </c>
      <c r="H353" s="73">
        <f t="shared" si="70"/>
        <v>74.42</v>
      </c>
      <c r="I353" s="184">
        <v>61</v>
      </c>
      <c r="J353" s="181"/>
    </row>
    <row r="354" spans="1:10" ht="14.25" customHeight="1">
      <c r="A354" s="114" t="s">
        <v>328</v>
      </c>
      <c r="B354" s="199" t="s">
        <v>214</v>
      </c>
      <c r="C354" s="200"/>
      <c r="D354" s="200"/>
      <c r="E354" s="200"/>
      <c r="F354" s="201"/>
      <c r="G354" s="73">
        <f t="shared" si="69"/>
        <v>154.39500000000001</v>
      </c>
      <c r="H354" s="73">
        <f t="shared" si="70"/>
        <v>172.02</v>
      </c>
      <c r="I354" s="184">
        <v>141</v>
      </c>
      <c r="J354" s="181"/>
    </row>
    <row r="355" spans="1:10" ht="14.25" customHeight="1">
      <c r="A355" s="114" t="s">
        <v>329</v>
      </c>
      <c r="B355" s="197" t="s">
        <v>206</v>
      </c>
      <c r="C355" s="206"/>
      <c r="D355" s="206"/>
      <c r="E355" s="206"/>
      <c r="F355" s="198"/>
      <c r="G355" s="73">
        <f t="shared" si="69"/>
        <v>132.495</v>
      </c>
      <c r="H355" s="73">
        <f t="shared" si="70"/>
        <v>147.62</v>
      </c>
      <c r="I355" s="184">
        <v>121</v>
      </c>
      <c r="J355" s="181"/>
    </row>
    <row r="356" spans="1:10" ht="14.25" customHeight="1">
      <c r="A356" s="114" t="s">
        <v>358</v>
      </c>
      <c r="B356" s="199" t="s">
        <v>336</v>
      </c>
      <c r="C356" s="200"/>
      <c r="D356" s="200"/>
      <c r="E356" s="200"/>
      <c r="F356" s="201"/>
      <c r="G356" s="73">
        <f t="shared" si="69"/>
        <v>38.324999999999996</v>
      </c>
      <c r="H356" s="73">
        <f t="shared" si="70"/>
        <v>42.699999999999996</v>
      </c>
      <c r="I356" s="184">
        <v>35</v>
      </c>
      <c r="J356" s="181"/>
    </row>
    <row r="357" spans="1:10" ht="14.25" customHeight="1">
      <c r="A357" s="114" t="s">
        <v>357</v>
      </c>
      <c r="B357" s="199" t="s">
        <v>335</v>
      </c>
      <c r="C357" s="200"/>
      <c r="D357" s="200"/>
      <c r="E357" s="200"/>
      <c r="F357" s="201"/>
      <c r="G357" s="73">
        <f t="shared" si="69"/>
        <v>52.56</v>
      </c>
      <c r="H357" s="73">
        <f t="shared" si="70"/>
        <v>58.56</v>
      </c>
      <c r="I357" s="184">
        <v>48</v>
      </c>
      <c r="J357" s="181"/>
    </row>
    <row r="358" spans="1:10" ht="14.25" customHeight="1">
      <c r="A358" s="114" t="s">
        <v>330</v>
      </c>
      <c r="B358" s="199" t="s">
        <v>316</v>
      </c>
      <c r="C358" s="200"/>
      <c r="D358" s="200"/>
      <c r="E358" s="200"/>
      <c r="F358" s="201"/>
      <c r="G358" s="73">
        <f t="shared" si="69"/>
        <v>55.844999999999999</v>
      </c>
      <c r="H358" s="73">
        <f t="shared" si="70"/>
        <v>62.22</v>
      </c>
      <c r="I358" s="184">
        <v>51</v>
      </c>
      <c r="J358" s="181"/>
    </row>
    <row r="359" spans="1:10" ht="14.25" customHeight="1">
      <c r="A359" s="114" t="s">
        <v>331</v>
      </c>
      <c r="B359" s="199" t="s">
        <v>215</v>
      </c>
      <c r="C359" s="200"/>
      <c r="D359" s="200"/>
      <c r="E359" s="200"/>
      <c r="F359" s="201"/>
      <c r="G359" s="73">
        <f t="shared" si="69"/>
        <v>134.685</v>
      </c>
      <c r="H359" s="73">
        <f t="shared" si="70"/>
        <v>150.06</v>
      </c>
      <c r="I359" s="184">
        <v>123</v>
      </c>
      <c r="J359" s="181"/>
    </row>
    <row r="360" spans="1:10" ht="14.25" customHeight="1">
      <c r="A360" s="114" t="s">
        <v>332</v>
      </c>
      <c r="B360" s="199" t="s">
        <v>216</v>
      </c>
      <c r="C360" s="200"/>
      <c r="D360" s="200"/>
      <c r="E360" s="200"/>
      <c r="F360" s="201"/>
      <c r="G360" s="73">
        <f t="shared" si="69"/>
        <v>133.59</v>
      </c>
      <c r="H360" s="73">
        <f t="shared" si="70"/>
        <v>148.84</v>
      </c>
      <c r="I360" s="184">
        <v>122</v>
      </c>
      <c r="J360" s="181"/>
    </row>
    <row r="361" spans="1:10" ht="14.25" customHeight="1">
      <c r="A361" s="114" t="s">
        <v>356</v>
      </c>
      <c r="B361" s="199" t="s">
        <v>334</v>
      </c>
      <c r="C361" s="200"/>
      <c r="D361" s="200"/>
      <c r="E361" s="200"/>
      <c r="F361" s="201"/>
      <c r="G361" s="73">
        <f t="shared" si="69"/>
        <v>32.85</v>
      </c>
      <c r="H361" s="73">
        <f t="shared" si="70"/>
        <v>36.6</v>
      </c>
      <c r="I361" s="184">
        <v>30</v>
      </c>
      <c r="J361" s="181"/>
    </row>
    <row r="362" spans="1:10" ht="14.25" customHeight="1">
      <c r="A362" s="114" t="s">
        <v>355</v>
      </c>
      <c r="B362" s="199" t="s">
        <v>354</v>
      </c>
      <c r="C362" s="200"/>
      <c r="D362" s="200"/>
      <c r="E362" s="200"/>
      <c r="F362" s="201"/>
      <c r="G362" s="73">
        <f t="shared" si="69"/>
        <v>20.805</v>
      </c>
      <c r="H362" s="73">
        <f t="shared" si="70"/>
        <v>23.18</v>
      </c>
      <c r="I362" s="184">
        <v>19</v>
      </c>
      <c r="J362" s="181"/>
    </row>
    <row r="363" spans="1:10" ht="12" customHeight="1"/>
    <row r="364" spans="1:10" ht="9" customHeight="1">
      <c r="A364" s="11" t="s">
        <v>157</v>
      </c>
    </row>
    <row r="365" spans="1:10" ht="9" customHeight="1">
      <c r="A365" s="11" t="s">
        <v>333</v>
      </c>
      <c r="B365" s="75"/>
      <c r="C365" s="75"/>
      <c r="D365" s="75"/>
    </row>
    <row r="366" spans="1:10" ht="9" customHeight="1">
      <c r="A366" s="11" t="s">
        <v>339</v>
      </c>
      <c r="B366" s="75"/>
      <c r="C366" s="75"/>
      <c r="D366" s="75"/>
    </row>
    <row r="367" spans="1:10" ht="9" customHeight="1">
      <c r="A367" s="11" t="s">
        <v>172</v>
      </c>
      <c r="B367" s="11"/>
      <c r="C367" s="11"/>
      <c r="D367" s="11"/>
      <c r="E367" s="11"/>
      <c r="F367" s="11"/>
      <c r="G367" s="11"/>
      <c r="H367" s="11"/>
      <c r="I367" s="11"/>
    </row>
    <row r="368" spans="1:10">
      <c r="A368" s="11"/>
      <c r="B368" s="75"/>
      <c r="C368" s="75"/>
      <c r="D368" s="75"/>
    </row>
    <row r="369" spans="1:11" ht="12.75" customHeight="1">
      <c r="A369" s="159" t="s">
        <v>407</v>
      </c>
      <c r="B369" s="159"/>
      <c r="C369" s="159"/>
      <c r="D369" s="159"/>
      <c r="E369" s="159"/>
      <c r="F369" s="159"/>
      <c r="G369" s="159"/>
      <c r="H369" s="159"/>
      <c r="I369" s="159"/>
    </row>
    <row r="370" spans="1:11" ht="12.75" customHeight="1">
      <c r="A370" s="159"/>
      <c r="B370" s="159"/>
      <c r="C370" s="159"/>
      <c r="D370" s="159"/>
      <c r="E370" s="159"/>
      <c r="F370" s="159"/>
      <c r="G370" s="159"/>
      <c r="H370" s="159"/>
      <c r="I370" s="159"/>
    </row>
    <row r="371" spans="1:11" ht="12.75" customHeight="1">
      <c r="A371" s="159"/>
      <c r="B371" s="159"/>
      <c r="C371" s="159"/>
      <c r="D371" s="159"/>
      <c r="E371" s="159"/>
      <c r="F371" s="159"/>
      <c r="G371" s="159"/>
      <c r="H371" s="159"/>
      <c r="I371" s="159"/>
    </row>
    <row r="372" spans="1:11" ht="13.5" thickBot="1">
      <c r="A372" s="157" t="s">
        <v>406</v>
      </c>
      <c r="B372" s="157"/>
      <c r="C372" s="157"/>
      <c r="D372" s="157"/>
      <c r="E372" s="157"/>
      <c r="F372" s="157"/>
      <c r="G372" s="157"/>
      <c r="H372" s="157"/>
      <c r="I372" s="157"/>
    </row>
    <row r="373" spans="1:11" ht="26.25" thickBot="1">
      <c r="A373" s="41" t="s">
        <v>0</v>
      </c>
      <c r="B373" s="227" t="s">
        <v>76</v>
      </c>
      <c r="C373" s="229"/>
      <c r="D373" s="227" t="s">
        <v>77</v>
      </c>
      <c r="E373" s="229"/>
      <c r="F373" s="41" t="s">
        <v>351</v>
      </c>
      <c r="G373" s="48" t="s">
        <v>182</v>
      </c>
      <c r="H373" s="49" t="s">
        <v>183</v>
      </c>
      <c r="I373" s="41" t="s">
        <v>7</v>
      </c>
    </row>
    <row r="374" spans="1:11">
      <c r="A374" s="131" t="s">
        <v>385</v>
      </c>
      <c r="B374" s="220" t="s">
        <v>83</v>
      </c>
      <c r="C374" s="289"/>
      <c r="D374" s="220" t="s">
        <v>80</v>
      </c>
      <c r="E374" s="221"/>
      <c r="F374" s="108" t="s">
        <v>340</v>
      </c>
      <c r="G374" s="132">
        <f t="shared" ref="G374:G376" si="71">I374*1.095</f>
        <v>1939.2449999999999</v>
      </c>
      <c r="H374" s="133">
        <f t="shared" ref="H374:H376" si="72">I374*1.22</f>
        <v>2160.62</v>
      </c>
      <c r="I374" s="134">
        <v>1771</v>
      </c>
      <c r="J374" s="171"/>
      <c r="K374" s="50"/>
    </row>
    <row r="375" spans="1:11">
      <c r="A375" s="114" t="s">
        <v>386</v>
      </c>
      <c r="B375" s="217" t="s">
        <v>39</v>
      </c>
      <c r="C375" s="218"/>
      <c r="D375" s="217" t="s">
        <v>80</v>
      </c>
      <c r="E375" s="219"/>
      <c r="F375" s="135" t="s">
        <v>340</v>
      </c>
      <c r="G375" s="132">
        <f t="shared" si="71"/>
        <v>2115.54</v>
      </c>
      <c r="H375" s="133">
        <f t="shared" si="72"/>
        <v>2357.04</v>
      </c>
      <c r="I375" s="136">
        <v>1932</v>
      </c>
      <c r="J375" s="171"/>
      <c r="K375" s="50"/>
    </row>
    <row r="376" spans="1:11" ht="12" customHeight="1">
      <c r="A376" s="114" t="s">
        <v>387</v>
      </c>
      <c r="B376" s="217" t="s">
        <v>39</v>
      </c>
      <c r="C376" s="218"/>
      <c r="D376" s="217" t="s">
        <v>80</v>
      </c>
      <c r="E376" s="219"/>
      <c r="F376" s="135" t="s">
        <v>340</v>
      </c>
      <c r="G376" s="132">
        <f t="shared" si="71"/>
        <v>2210.8049999999998</v>
      </c>
      <c r="H376" s="133">
        <f t="shared" si="72"/>
        <v>2463.1799999999998</v>
      </c>
      <c r="I376" s="136">
        <v>2019</v>
      </c>
      <c r="J376" s="171"/>
      <c r="K376" s="50"/>
    </row>
    <row r="377" spans="1:11" ht="9" customHeight="1">
      <c r="A377" s="34"/>
      <c r="E377" s="5"/>
      <c r="F377" s="5"/>
      <c r="G377" s="39"/>
      <c r="H377" s="39"/>
      <c r="I377" s="40"/>
    </row>
    <row r="378" spans="1:11" ht="9" customHeight="1">
      <c r="A378" s="11" t="s">
        <v>157</v>
      </c>
    </row>
    <row r="379" spans="1:11" ht="9" customHeight="1">
      <c r="A379" s="11" t="s">
        <v>352</v>
      </c>
    </row>
    <row r="380" spans="1:11" ht="9" customHeight="1">
      <c r="A380" s="11" t="s">
        <v>353</v>
      </c>
    </row>
    <row r="381" spans="1:11" ht="12" customHeight="1">
      <c r="A381" s="11"/>
      <c r="B381" s="75"/>
      <c r="C381" s="75"/>
      <c r="D381" s="75"/>
    </row>
    <row r="382" spans="1:11" ht="15" customHeight="1" thickBot="1">
      <c r="A382" s="157" t="s">
        <v>74</v>
      </c>
      <c r="B382" s="157"/>
      <c r="C382" s="157"/>
      <c r="D382" s="157"/>
      <c r="E382" s="157"/>
      <c r="F382" s="157"/>
      <c r="G382" s="157"/>
      <c r="H382" s="157"/>
      <c r="I382" s="157"/>
      <c r="J382" s="166"/>
    </row>
    <row r="383" spans="1:11" ht="26.25" customHeight="1" thickBot="1">
      <c r="A383" s="41" t="s">
        <v>0</v>
      </c>
      <c r="B383" s="41" t="s">
        <v>75</v>
      </c>
      <c r="C383" s="41" t="s">
        <v>293</v>
      </c>
      <c r="D383" s="41" t="s">
        <v>76</v>
      </c>
      <c r="E383" s="41" t="s">
        <v>77</v>
      </c>
      <c r="F383" s="41" t="s">
        <v>300</v>
      </c>
      <c r="G383" s="48" t="s">
        <v>182</v>
      </c>
      <c r="H383" s="49" t="s">
        <v>183</v>
      </c>
      <c r="I383" s="41" t="s">
        <v>7</v>
      </c>
      <c r="J383" s="166"/>
    </row>
    <row r="384" spans="1:11" ht="14.25" customHeight="1">
      <c r="A384" s="131" t="s">
        <v>346</v>
      </c>
      <c r="B384" s="98" t="s">
        <v>78</v>
      </c>
      <c r="C384" s="98" t="s">
        <v>3</v>
      </c>
      <c r="D384" s="98" t="s">
        <v>79</v>
      </c>
      <c r="E384" s="98" t="s">
        <v>80</v>
      </c>
      <c r="F384" s="98" t="s">
        <v>1</v>
      </c>
      <c r="G384" s="99">
        <f t="shared" ref="G384:G396" si="73">I384*1.095</f>
        <v>1366.56</v>
      </c>
      <c r="H384" s="100">
        <f t="shared" ref="H384:H396" si="74">I384*1.22</f>
        <v>1522.56</v>
      </c>
      <c r="I384" s="101">
        <v>1248</v>
      </c>
      <c r="J384" s="166"/>
      <c r="K384" s="34"/>
    </row>
    <row r="385" spans="1:11" ht="14.25" customHeight="1">
      <c r="A385" s="131" t="s">
        <v>341</v>
      </c>
      <c r="B385" s="98" t="s">
        <v>78</v>
      </c>
      <c r="C385" s="98" t="s">
        <v>3</v>
      </c>
      <c r="D385" s="98" t="s">
        <v>37</v>
      </c>
      <c r="E385" s="98" t="s">
        <v>80</v>
      </c>
      <c r="F385" s="98" t="s">
        <v>1</v>
      </c>
      <c r="G385" s="99">
        <f t="shared" si="73"/>
        <v>1409.2649999999999</v>
      </c>
      <c r="H385" s="100">
        <f t="shared" si="74"/>
        <v>1570.1399999999999</v>
      </c>
      <c r="I385" s="101">
        <v>1287</v>
      </c>
      <c r="J385" s="166"/>
      <c r="K385" s="34"/>
    </row>
    <row r="386" spans="1:11" ht="14.25" customHeight="1">
      <c r="A386" s="114" t="s">
        <v>342</v>
      </c>
      <c r="B386" s="92" t="s">
        <v>78</v>
      </c>
      <c r="C386" s="98" t="s">
        <v>3</v>
      </c>
      <c r="D386" s="92" t="s">
        <v>83</v>
      </c>
      <c r="E386" s="98" t="s">
        <v>80</v>
      </c>
      <c r="F386" s="92" t="s">
        <v>1</v>
      </c>
      <c r="G386" s="99">
        <f t="shared" si="73"/>
        <v>1450.875</v>
      </c>
      <c r="H386" s="100">
        <f t="shared" si="74"/>
        <v>1616.5</v>
      </c>
      <c r="I386" s="57">
        <v>1325</v>
      </c>
      <c r="J386" s="166"/>
      <c r="K386" s="34"/>
    </row>
    <row r="387" spans="1:11" ht="14.25" customHeight="1">
      <c r="A387" s="114" t="s">
        <v>344</v>
      </c>
      <c r="B387" s="92" t="s">
        <v>78</v>
      </c>
      <c r="C387" s="98" t="s">
        <v>3</v>
      </c>
      <c r="D387" s="92" t="s">
        <v>345</v>
      </c>
      <c r="E387" s="98" t="s">
        <v>80</v>
      </c>
      <c r="F387" s="92" t="s">
        <v>1</v>
      </c>
      <c r="G387" s="99">
        <f t="shared" si="73"/>
        <v>1516.575</v>
      </c>
      <c r="H387" s="100">
        <f t="shared" si="74"/>
        <v>1689.7</v>
      </c>
      <c r="I387" s="57">
        <v>1385</v>
      </c>
      <c r="J387" s="166"/>
      <c r="K387" s="34"/>
    </row>
    <row r="388" spans="1:11" ht="14.25" customHeight="1">
      <c r="A388" s="114" t="s">
        <v>343</v>
      </c>
      <c r="B388" s="92" t="s">
        <v>78</v>
      </c>
      <c r="C388" s="98" t="s">
        <v>3</v>
      </c>
      <c r="D388" s="92" t="s">
        <v>62</v>
      </c>
      <c r="E388" s="98" t="s">
        <v>80</v>
      </c>
      <c r="F388" s="92" t="s">
        <v>1</v>
      </c>
      <c r="G388" s="99">
        <f t="shared" si="73"/>
        <v>1583.37</v>
      </c>
      <c r="H388" s="100">
        <f t="shared" si="74"/>
        <v>1764.12</v>
      </c>
      <c r="I388" s="57">
        <v>1446</v>
      </c>
      <c r="J388" s="166"/>
      <c r="K388" s="34"/>
    </row>
    <row r="389" spans="1:11" ht="14.25" customHeight="1">
      <c r="A389" s="131" t="s">
        <v>347</v>
      </c>
      <c r="B389" s="98" t="s">
        <v>78</v>
      </c>
      <c r="C389" s="98" t="s">
        <v>3</v>
      </c>
      <c r="D389" s="98" t="s">
        <v>79</v>
      </c>
      <c r="E389" s="98" t="s">
        <v>80</v>
      </c>
      <c r="F389" s="98" t="s">
        <v>81</v>
      </c>
      <c r="G389" s="99">
        <f t="shared" ref="G389:G391" si="75">I389*1.095</f>
        <v>1277.865</v>
      </c>
      <c r="H389" s="100">
        <f t="shared" ref="H389:H391" si="76">I389*1.22</f>
        <v>1423.74</v>
      </c>
      <c r="I389" s="101">
        <v>1167</v>
      </c>
      <c r="J389" s="166"/>
      <c r="K389" s="34"/>
    </row>
    <row r="390" spans="1:11" ht="14.25" customHeight="1">
      <c r="A390" s="114" t="s">
        <v>420</v>
      </c>
      <c r="B390" s="92" t="s">
        <v>78</v>
      </c>
      <c r="C390" s="98" t="s">
        <v>82</v>
      </c>
      <c r="D390" s="92" t="s">
        <v>83</v>
      </c>
      <c r="E390" s="98" t="s">
        <v>80</v>
      </c>
      <c r="F390" s="92" t="s">
        <v>81</v>
      </c>
      <c r="G390" s="99">
        <f t="shared" si="75"/>
        <v>1321.665</v>
      </c>
      <c r="H390" s="100">
        <f t="shared" si="76"/>
        <v>1472.54</v>
      </c>
      <c r="I390" s="57">
        <v>1207</v>
      </c>
      <c r="J390" s="166"/>
      <c r="K390" s="34"/>
    </row>
    <row r="391" spans="1:11" ht="14.25" customHeight="1">
      <c r="A391" s="114" t="s">
        <v>421</v>
      </c>
      <c r="B391" s="92" t="s">
        <v>78</v>
      </c>
      <c r="C391" s="98" t="s">
        <v>82</v>
      </c>
      <c r="D391" s="92" t="s">
        <v>62</v>
      </c>
      <c r="E391" s="98" t="s">
        <v>80</v>
      </c>
      <c r="F391" s="92" t="s">
        <v>81</v>
      </c>
      <c r="G391" s="99">
        <f t="shared" si="75"/>
        <v>1493.58</v>
      </c>
      <c r="H391" s="100">
        <f t="shared" si="76"/>
        <v>1664.08</v>
      </c>
      <c r="I391" s="57">
        <v>1364</v>
      </c>
      <c r="J391" s="166"/>
      <c r="K391" s="34"/>
    </row>
    <row r="392" spans="1:11" ht="14.25" customHeight="1">
      <c r="A392" s="114" t="s">
        <v>422</v>
      </c>
      <c r="B392" s="92" t="s">
        <v>3</v>
      </c>
      <c r="C392" s="92" t="s">
        <v>3</v>
      </c>
      <c r="D392" s="92" t="s">
        <v>62</v>
      </c>
      <c r="E392" s="92" t="s">
        <v>84</v>
      </c>
      <c r="F392" s="92" t="s">
        <v>81</v>
      </c>
      <c r="G392" s="99">
        <f t="shared" si="73"/>
        <v>2089.2599999999998</v>
      </c>
      <c r="H392" s="100">
        <f t="shared" si="74"/>
        <v>2327.7599999999998</v>
      </c>
      <c r="I392" s="57">
        <v>1908</v>
      </c>
      <c r="J392" s="166"/>
      <c r="K392" s="34"/>
    </row>
    <row r="393" spans="1:11" ht="14.25" customHeight="1">
      <c r="A393" s="114" t="s">
        <v>423</v>
      </c>
      <c r="B393" s="92" t="s">
        <v>3</v>
      </c>
      <c r="C393" s="92" t="s">
        <v>3</v>
      </c>
      <c r="D393" s="92" t="s">
        <v>63</v>
      </c>
      <c r="E393" s="92" t="s">
        <v>84</v>
      </c>
      <c r="F393" s="92" t="s">
        <v>81</v>
      </c>
      <c r="G393" s="99">
        <f t="shared" si="73"/>
        <v>2584.1999999999998</v>
      </c>
      <c r="H393" s="100">
        <f t="shared" si="74"/>
        <v>2879.2</v>
      </c>
      <c r="I393" s="57">
        <v>2360</v>
      </c>
      <c r="J393" s="166"/>
      <c r="K393" s="34"/>
    </row>
    <row r="394" spans="1:11" ht="14.25" customHeight="1">
      <c r="A394" s="114" t="s">
        <v>424</v>
      </c>
      <c r="B394" s="92" t="s">
        <v>3</v>
      </c>
      <c r="C394" s="92" t="s">
        <v>3</v>
      </c>
      <c r="D394" s="92" t="s">
        <v>62</v>
      </c>
      <c r="E394" s="92" t="s">
        <v>84</v>
      </c>
      <c r="F394" s="92" t="s">
        <v>81</v>
      </c>
      <c r="G394" s="99">
        <f t="shared" si="73"/>
        <v>2195.4749999999999</v>
      </c>
      <c r="H394" s="100">
        <f t="shared" si="74"/>
        <v>2446.1</v>
      </c>
      <c r="I394" s="57">
        <v>2005</v>
      </c>
      <c r="J394" s="166"/>
      <c r="K394" s="34"/>
    </row>
    <row r="395" spans="1:11" ht="14.25" customHeight="1">
      <c r="A395" s="114" t="s">
        <v>425</v>
      </c>
      <c r="B395" s="92" t="s">
        <v>3</v>
      </c>
      <c r="C395" s="92" t="s">
        <v>3</v>
      </c>
      <c r="D395" s="92" t="s">
        <v>63</v>
      </c>
      <c r="E395" s="92" t="s">
        <v>84</v>
      </c>
      <c r="F395" s="92" t="s">
        <v>81</v>
      </c>
      <c r="G395" s="99">
        <f t="shared" si="73"/>
        <v>2714.5050000000001</v>
      </c>
      <c r="H395" s="100">
        <f t="shared" si="74"/>
        <v>3024.38</v>
      </c>
      <c r="I395" s="57">
        <v>2479</v>
      </c>
      <c r="J395" s="166"/>
      <c r="K395" s="34"/>
    </row>
    <row r="396" spans="1:11" ht="15" customHeight="1">
      <c r="A396" s="114" t="s">
        <v>85</v>
      </c>
      <c r="B396" s="199" t="s">
        <v>348</v>
      </c>
      <c r="C396" s="200"/>
      <c r="D396" s="200"/>
      <c r="E396" s="200"/>
      <c r="F396" s="201"/>
      <c r="G396" s="99">
        <f t="shared" si="73"/>
        <v>431.43</v>
      </c>
      <c r="H396" s="100">
        <f t="shared" si="74"/>
        <v>480.68</v>
      </c>
      <c r="I396" s="57">
        <v>394</v>
      </c>
      <c r="J396" s="166"/>
      <c r="K396" s="34"/>
    </row>
    <row r="397" spans="1:11" ht="15" customHeight="1"/>
    <row r="398" spans="1:11" ht="15" customHeight="1" thickBot="1">
      <c r="A398" s="164" t="s">
        <v>204</v>
      </c>
      <c r="B398" s="164"/>
      <c r="C398" s="164"/>
      <c r="D398" s="165"/>
      <c r="E398" s="165"/>
      <c r="F398" s="165"/>
      <c r="G398" s="164"/>
      <c r="H398" s="164"/>
      <c r="I398" s="164"/>
    </row>
    <row r="399" spans="1:11" ht="26.25" customHeight="1" thickBot="1">
      <c r="A399" s="58" t="s">
        <v>0</v>
      </c>
      <c r="B399" s="212" t="s">
        <v>295</v>
      </c>
      <c r="C399" s="213"/>
      <c r="D399" s="269" t="s">
        <v>296</v>
      </c>
      <c r="E399" s="270"/>
      <c r="F399" s="126"/>
      <c r="G399" s="59" t="s">
        <v>182</v>
      </c>
      <c r="H399" s="59" t="s">
        <v>183</v>
      </c>
      <c r="I399" s="58" t="s">
        <v>7</v>
      </c>
    </row>
    <row r="400" spans="1:11" ht="14.25" customHeight="1">
      <c r="A400" s="60" t="s">
        <v>303</v>
      </c>
      <c r="B400" s="210">
        <v>3.02</v>
      </c>
      <c r="C400" s="211"/>
      <c r="D400" s="211">
        <v>2.34</v>
      </c>
      <c r="E400" s="271"/>
      <c r="F400" s="125"/>
      <c r="G400" s="61">
        <f t="shared" ref="G400" si="77">I400*1.095</f>
        <v>365.73</v>
      </c>
      <c r="H400" s="62">
        <f t="shared" ref="H400:H405" si="78">I400*1.22</f>
        <v>407.48</v>
      </c>
      <c r="I400" s="63">
        <v>334</v>
      </c>
      <c r="J400" s="171"/>
    </row>
    <row r="401" spans="1:22" ht="14.25" customHeight="1">
      <c r="A401" s="64" t="s">
        <v>304</v>
      </c>
      <c r="B401" s="268">
        <v>4.0999999999999996</v>
      </c>
      <c r="C401" s="204"/>
      <c r="D401" s="215">
        <v>3.02</v>
      </c>
      <c r="E401" s="216"/>
      <c r="F401" s="124"/>
      <c r="G401" s="61">
        <f t="shared" ref="G401:G405" si="79">I401*1.095</f>
        <v>416.09999999999997</v>
      </c>
      <c r="H401" s="62">
        <f t="shared" si="78"/>
        <v>463.59999999999997</v>
      </c>
      <c r="I401" s="65">
        <v>380</v>
      </c>
      <c r="J401" s="171"/>
    </row>
    <row r="402" spans="1:22" ht="14.25" customHeight="1">
      <c r="A402" s="64" t="s">
        <v>413</v>
      </c>
      <c r="B402" s="202">
        <v>1.5</v>
      </c>
      <c r="C402" s="203"/>
      <c r="D402" s="204">
        <v>1.2</v>
      </c>
      <c r="E402" s="205"/>
      <c r="F402" s="124"/>
      <c r="G402" s="61">
        <f t="shared" si="79"/>
        <v>834.39</v>
      </c>
      <c r="H402" s="62">
        <f t="shared" si="78"/>
        <v>929.64</v>
      </c>
      <c r="I402" s="65">
        <v>762</v>
      </c>
      <c r="J402" s="171"/>
    </row>
    <row r="403" spans="1:22" ht="14.25" customHeight="1">
      <c r="A403" s="64" t="s">
        <v>414</v>
      </c>
      <c r="B403" s="204">
        <v>2</v>
      </c>
      <c r="C403" s="205"/>
      <c r="D403" s="204">
        <v>1.7</v>
      </c>
      <c r="E403" s="205"/>
      <c r="F403" s="125"/>
      <c r="G403" s="61">
        <f t="shared" si="79"/>
        <v>896.80499999999995</v>
      </c>
      <c r="H403" s="62">
        <f t="shared" si="78"/>
        <v>999.18</v>
      </c>
      <c r="I403" s="65">
        <v>819</v>
      </c>
      <c r="J403" s="171"/>
    </row>
    <row r="404" spans="1:22">
      <c r="A404" s="64" t="s">
        <v>301</v>
      </c>
      <c r="B404" s="204" t="s">
        <v>302</v>
      </c>
      <c r="C404" s="205"/>
      <c r="D404" s="205"/>
      <c r="E404" s="205"/>
      <c r="F404" s="290"/>
      <c r="G404" s="61">
        <f t="shared" si="79"/>
        <v>31.754999999999999</v>
      </c>
      <c r="H404" s="62">
        <f t="shared" si="78"/>
        <v>35.380000000000003</v>
      </c>
      <c r="I404" s="57">
        <v>29</v>
      </c>
      <c r="J404" s="171"/>
    </row>
    <row r="405" spans="1:22" ht="12" customHeight="1">
      <c r="A405" s="64" t="s">
        <v>103</v>
      </c>
      <c r="B405" s="215" t="s">
        <v>299</v>
      </c>
      <c r="C405" s="216"/>
      <c r="D405" s="216"/>
      <c r="E405" s="216"/>
      <c r="F405" s="288"/>
      <c r="G405" s="61">
        <f t="shared" si="79"/>
        <v>147.82499999999999</v>
      </c>
      <c r="H405" s="62">
        <f t="shared" si="78"/>
        <v>164.7</v>
      </c>
      <c r="I405" s="57">
        <v>135</v>
      </c>
      <c r="J405" s="171"/>
    </row>
    <row r="406" spans="1:22" ht="9" customHeight="1"/>
    <row r="407" spans="1:22" ht="9" customHeight="1">
      <c r="A407" s="11" t="s">
        <v>157</v>
      </c>
      <c r="B407" s="3"/>
      <c r="C407" s="3"/>
      <c r="D407" s="3"/>
      <c r="E407" s="3"/>
      <c r="F407" s="3"/>
      <c r="G407" s="3"/>
      <c r="H407" s="3"/>
      <c r="I407" s="3"/>
    </row>
    <row r="408" spans="1:22" ht="9" customHeight="1">
      <c r="A408" s="11" t="s">
        <v>166</v>
      </c>
      <c r="B408" s="3"/>
      <c r="C408" s="3"/>
      <c r="D408" s="3"/>
      <c r="E408" s="3"/>
      <c r="F408" s="3"/>
      <c r="G408" s="3"/>
      <c r="H408" s="3"/>
      <c r="I408" s="3"/>
    </row>
    <row r="409" spans="1:22" ht="9" customHeight="1">
      <c r="A409" s="11" t="s">
        <v>167</v>
      </c>
      <c r="B409" s="3"/>
      <c r="C409" s="3"/>
      <c r="D409" s="3"/>
      <c r="E409" s="3"/>
      <c r="F409" s="3"/>
      <c r="G409" s="3"/>
      <c r="H409" s="3"/>
      <c r="I409" s="3"/>
    </row>
    <row r="410" spans="1:22" s="4" customFormat="1" ht="9" customHeight="1">
      <c r="A410" s="11" t="s">
        <v>168</v>
      </c>
      <c r="B410" s="3"/>
      <c r="C410" s="3"/>
      <c r="D410" s="3"/>
      <c r="E410" s="3"/>
      <c r="F410" s="3"/>
      <c r="G410" s="3"/>
      <c r="H410" s="3"/>
      <c r="I410" s="3"/>
      <c r="J410"/>
      <c r="K410"/>
      <c r="L410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9" customHeight="1">
      <c r="A411" s="11" t="s">
        <v>169</v>
      </c>
      <c r="B411" s="3"/>
      <c r="C411" s="3"/>
      <c r="D411" s="3"/>
      <c r="E411" s="3"/>
      <c r="F411" s="3"/>
      <c r="G411" s="3"/>
      <c r="H411" s="3"/>
      <c r="I411" s="3"/>
    </row>
    <row r="412" spans="1:22" ht="9" customHeight="1">
      <c r="A412" s="11" t="s">
        <v>294</v>
      </c>
      <c r="B412" s="3"/>
      <c r="C412" s="3"/>
      <c r="D412" s="3"/>
      <c r="E412" s="3"/>
      <c r="F412" s="3"/>
      <c r="G412" s="3"/>
      <c r="H412" s="3"/>
      <c r="I412" s="3"/>
    </row>
    <row r="413" spans="1:22" ht="9" customHeight="1">
      <c r="A413" s="11" t="s">
        <v>297</v>
      </c>
      <c r="B413" s="3"/>
      <c r="C413" s="3"/>
      <c r="D413" s="3"/>
      <c r="E413" s="3"/>
      <c r="F413" s="3"/>
      <c r="G413" s="3"/>
      <c r="H413" s="3"/>
      <c r="I413" s="3"/>
    </row>
    <row r="414" spans="1:22" ht="9" customHeight="1">
      <c r="A414" s="11" t="s">
        <v>298</v>
      </c>
      <c r="B414" s="3"/>
      <c r="C414" s="3"/>
      <c r="D414" s="3"/>
      <c r="E414" s="3"/>
      <c r="F414" s="3"/>
      <c r="G414" s="3"/>
      <c r="H414" s="3"/>
      <c r="I414" s="3"/>
    </row>
    <row r="415" spans="1:22" ht="15" customHeight="1">
      <c r="A415" s="12"/>
    </row>
    <row r="416" spans="1:22" ht="15" customHeight="1" thickBot="1">
      <c r="A416" s="149" t="s">
        <v>419</v>
      </c>
      <c r="B416" s="149"/>
      <c r="C416" s="149"/>
      <c r="D416" s="149"/>
      <c r="E416" s="149"/>
      <c r="F416" s="149"/>
      <c r="G416" s="149"/>
      <c r="H416" s="149"/>
      <c r="I416" s="149"/>
    </row>
    <row r="417" spans="1:12" ht="26.25" customHeight="1" thickBot="1">
      <c r="A417" s="46" t="s">
        <v>0</v>
      </c>
      <c r="B417" s="46" t="s">
        <v>127</v>
      </c>
      <c r="C417" s="243" t="s">
        <v>128</v>
      </c>
      <c r="D417" s="244"/>
      <c r="E417" s="167" t="s">
        <v>129</v>
      </c>
      <c r="F417" s="168"/>
      <c r="G417" s="47" t="s">
        <v>182</v>
      </c>
      <c r="H417" s="47" t="s">
        <v>183</v>
      </c>
      <c r="I417" s="46" t="s">
        <v>7</v>
      </c>
    </row>
    <row r="418" spans="1:12">
      <c r="A418" s="20" t="s">
        <v>307</v>
      </c>
      <c r="B418" s="21">
        <v>50</v>
      </c>
      <c r="C418" s="196">
        <v>592</v>
      </c>
      <c r="D418" s="196"/>
      <c r="E418" s="21">
        <v>460</v>
      </c>
      <c r="F418" s="21"/>
      <c r="G418" s="42">
        <f t="shared" ref="G418:G419" si="80">I418*1.095</f>
        <v>183.96</v>
      </c>
      <c r="H418" s="37">
        <f t="shared" ref="H418:H419" si="81">I418*1.22</f>
        <v>204.96</v>
      </c>
      <c r="I418" s="57">
        <v>168</v>
      </c>
      <c r="J418" s="34"/>
    </row>
    <row r="419" spans="1:12">
      <c r="A419" s="22" t="s">
        <v>130</v>
      </c>
      <c r="B419" s="21" t="s">
        <v>466</v>
      </c>
      <c r="C419" s="197" t="s">
        <v>467</v>
      </c>
      <c r="D419" s="206"/>
      <c r="E419" s="206"/>
      <c r="F419" s="198"/>
      <c r="G419" s="42">
        <f t="shared" si="80"/>
        <v>305.505</v>
      </c>
      <c r="H419" s="37">
        <f t="shared" si="81"/>
        <v>340.38</v>
      </c>
      <c r="I419" s="57">
        <v>279</v>
      </c>
      <c r="J419" s="34"/>
    </row>
    <row r="420" spans="1:12" ht="13.5" thickBot="1">
      <c r="E420" s="5"/>
      <c r="F420" s="5"/>
      <c r="G420" s="39"/>
      <c r="H420" s="39"/>
      <c r="I420" s="40"/>
    </row>
    <row r="421" spans="1:12" ht="26.25" customHeight="1">
      <c r="A421" s="69" t="s">
        <v>0</v>
      </c>
      <c r="B421" s="69" t="s">
        <v>127</v>
      </c>
      <c r="C421" s="286" t="s">
        <v>465</v>
      </c>
      <c r="D421" s="287"/>
      <c r="E421" s="239" t="s">
        <v>468</v>
      </c>
      <c r="F421" s="240"/>
      <c r="G421" s="68" t="s">
        <v>182</v>
      </c>
      <c r="H421" s="68" t="s">
        <v>183</v>
      </c>
      <c r="I421" s="69" t="s">
        <v>7</v>
      </c>
    </row>
    <row r="422" spans="1:12">
      <c r="A422" s="22" t="s">
        <v>469</v>
      </c>
      <c r="B422" s="21">
        <v>200</v>
      </c>
      <c r="C422" s="196">
        <v>2.8</v>
      </c>
      <c r="D422" s="196"/>
      <c r="E422" s="196" t="s">
        <v>1</v>
      </c>
      <c r="F422" s="196"/>
      <c r="G422" s="38">
        <f t="shared" ref="G422:G428" si="82">I422*1.095</f>
        <v>742.41</v>
      </c>
      <c r="H422" s="38">
        <f>I422*1.22</f>
        <v>827.16</v>
      </c>
      <c r="I422" s="36">
        <v>678</v>
      </c>
    </row>
    <row r="423" spans="1:12">
      <c r="A423" s="22" t="s">
        <v>470</v>
      </c>
      <c r="B423" s="21">
        <v>300</v>
      </c>
      <c r="C423" s="196">
        <v>2.6</v>
      </c>
      <c r="D423" s="196"/>
      <c r="E423" s="196" t="s">
        <v>1</v>
      </c>
      <c r="F423" s="196"/>
      <c r="G423" s="38">
        <f t="shared" si="82"/>
        <v>761.02499999999998</v>
      </c>
      <c r="H423" s="38">
        <f t="shared" ref="H423:H429" si="83">I423*1.22</f>
        <v>847.9</v>
      </c>
      <c r="I423" s="36">
        <v>695</v>
      </c>
    </row>
    <row r="424" spans="1:12">
      <c r="A424" s="22" t="s">
        <v>470</v>
      </c>
      <c r="B424" s="21">
        <v>300</v>
      </c>
      <c r="C424" s="196">
        <v>3.7</v>
      </c>
      <c r="D424" s="196"/>
      <c r="E424" s="196" t="s">
        <v>1</v>
      </c>
      <c r="F424" s="196"/>
      <c r="G424" s="38">
        <f t="shared" si="82"/>
        <v>912.13499999999999</v>
      </c>
      <c r="H424" s="38">
        <f t="shared" si="83"/>
        <v>1016.26</v>
      </c>
      <c r="I424" s="36">
        <v>833</v>
      </c>
    </row>
    <row r="425" spans="1:12">
      <c r="A425" s="22" t="s">
        <v>471</v>
      </c>
      <c r="B425" s="21">
        <v>400</v>
      </c>
      <c r="C425" s="196">
        <v>4.7</v>
      </c>
      <c r="D425" s="196"/>
      <c r="E425" s="196" t="s">
        <v>81</v>
      </c>
      <c r="F425" s="196"/>
      <c r="G425" s="38">
        <f t="shared" si="82"/>
        <v>1123.47</v>
      </c>
      <c r="H425" s="38">
        <f t="shared" si="83"/>
        <v>1251.72</v>
      </c>
      <c r="I425" s="36">
        <v>1026</v>
      </c>
    </row>
    <row r="426" spans="1:12">
      <c r="A426" s="22" t="s">
        <v>472</v>
      </c>
      <c r="B426" s="21">
        <v>500</v>
      </c>
      <c r="C426" s="196">
        <v>5.8</v>
      </c>
      <c r="D426" s="196"/>
      <c r="E426" s="196" t="s">
        <v>81</v>
      </c>
      <c r="F426" s="196"/>
      <c r="G426" s="38">
        <f t="shared" si="82"/>
        <v>1258.155</v>
      </c>
      <c r="H426" s="38">
        <f t="shared" si="83"/>
        <v>1401.78</v>
      </c>
      <c r="I426" s="36">
        <v>1149</v>
      </c>
    </row>
    <row r="427" spans="1:12">
      <c r="A427" s="22" t="s">
        <v>473</v>
      </c>
      <c r="B427" s="21">
        <v>300</v>
      </c>
      <c r="C427" s="196" t="s">
        <v>475</v>
      </c>
      <c r="D427" s="196"/>
      <c r="E427" s="196" t="s">
        <v>1</v>
      </c>
      <c r="F427" s="196"/>
      <c r="G427" s="38">
        <f t="shared" si="82"/>
        <v>1171.6499999999999</v>
      </c>
      <c r="H427" s="38">
        <f t="shared" si="83"/>
        <v>1305.3999999999999</v>
      </c>
      <c r="I427" s="36">
        <v>1070</v>
      </c>
    </row>
    <row r="428" spans="1:12">
      <c r="A428" s="22" t="s">
        <v>474</v>
      </c>
      <c r="B428" s="21">
        <v>500</v>
      </c>
      <c r="C428" s="196" t="s">
        <v>476</v>
      </c>
      <c r="D428" s="196"/>
      <c r="E428" s="196" t="s">
        <v>81</v>
      </c>
      <c r="F428" s="196"/>
      <c r="G428" s="38">
        <f t="shared" si="82"/>
        <v>1517.67</v>
      </c>
      <c r="H428" s="38">
        <f t="shared" si="83"/>
        <v>1690.92</v>
      </c>
      <c r="I428" s="36">
        <v>1386</v>
      </c>
    </row>
    <row r="429" spans="1:12" ht="26.25" customHeight="1">
      <c r="A429" s="293" t="s">
        <v>477</v>
      </c>
      <c r="B429" s="293"/>
      <c r="C429" s="293"/>
      <c r="D429" s="293"/>
      <c r="E429" s="293"/>
      <c r="F429" s="293"/>
      <c r="G429" s="38">
        <f>I429*1.095</f>
        <v>217.905</v>
      </c>
      <c r="H429" s="38">
        <f t="shared" si="83"/>
        <v>242.78</v>
      </c>
      <c r="I429" s="36">
        <v>199</v>
      </c>
    </row>
    <row r="430" spans="1:12">
      <c r="E430" s="5"/>
      <c r="F430" s="5"/>
      <c r="G430" s="39"/>
      <c r="H430" s="39"/>
      <c r="I430" s="40"/>
    </row>
    <row r="431" spans="1:12" s="190" customFormat="1" ht="15" customHeight="1" thickBot="1">
      <c r="A431" s="188" t="s">
        <v>478</v>
      </c>
      <c r="B431" s="188"/>
      <c r="C431" s="188"/>
      <c r="D431" s="188"/>
      <c r="E431" s="188"/>
      <c r="F431" s="188"/>
      <c r="G431" s="188"/>
      <c r="H431" s="188"/>
      <c r="I431" s="188"/>
      <c r="J431" s="189"/>
      <c r="K431" s="189"/>
      <c r="L431" s="189"/>
    </row>
    <row r="432" spans="1:12" s="190" customFormat="1" ht="26.25" customHeight="1">
      <c r="A432" s="294" t="s">
        <v>0</v>
      </c>
      <c r="B432" s="295"/>
      <c r="C432" s="295" t="s">
        <v>2</v>
      </c>
      <c r="D432" s="295"/>
      <c r="E432" s="295"/>
      <c r="F432" s="296"/>
      <c r="G432" s="191" t="s">
        <v>182</v>
      </c>
      <c r="H432" s="191" t="s">
        <v>183</v>
      </c>
      <c r="I432" s="192" t="s">
        <v>7</v>
      </c>
      <c r="J432" s="189"/>
      <c r="K432" s="189"/>
      <c r="L432" s="189"/>
    </row>
    <row r="433" spans="1:10">
      <c r="A433" s="292" t="s">
        <v>479</v>
      </c>
      <c r="B433" s="292"/>
      <c r="C433" s="292" t="s">
        <v>485</v>
      </c>
      <c r="D433" s="292"/>
      <c r="E433" s="292"/>
      <c r="F433" s="292"/>
      <c r="G433" s="38">
        <f t="shared" ref="G433" si="84">I433*1.095</f>
        <v>39.967500000000001</v>
      </c>
      <c r="H433" s="38">
        <f t="shared" ref="H433" si="85">I433*1.22</f>
        <v>44.53</v>
      </c>
      <c r="I433" s="187">
        <v>36.5</v>
      </c>
      <c r="J433" s="34"/>
    </row>
    <row r="434" spans="1:10">
      <c r="A434" s="292" t="s">
        <v>480</v>
      </c>
      <c r="B434" s="292"/>
      <c r="C434" s="291" t="s">
        <v>486</v>
      </c>
      <c r="D434" s="291"/>
      <c r="E434" s="291"/>
      <c r="F434" s="291"/>
      <c r="G434" s="38">
        <f t="shared" ref="G434:G438" si="86">I434*1.095</f>
        <v>8.5410000000000004</v>
      </c>
      <c r="H434" s="38">
        <f t="shared" ref="H434:H438" si="87">I434*1.22</f>
        <v>9.516</v>
      </c>
      <c r="I434" s="187">
        <v>7.8</v>
      </c>
      <c r="J434" s="34"/>
    </row>
    <row r="435" spans="1:10">
      <c r="A435" s="292" t="s">
        <v>481</v>
      </c>
      <c r="B435" s="292"/>
      <c r="C435" s="291" t="s">
        <v>487</v>
      </c>
      <c r="D435" s="291"/>
      <c r="E435" s="291"/>
      <c r="F435" s="291"/>
      <c r="G435" s="38">
        <f t="shared" si="86"/>
        <v>8.5410000000000004</v>
      </c>
      <c r="H435" s="38">
        <f t="shared" si="87"/>
        <v>9.516</v>
      </c>
      <c r="I435" s="187">
        <v>7.8</v>
      </c>
      <c r="J435" s="34"/>
    </row>
    <row r="436" spans="1:10">
      <c r="A436" s="292" t="s">
        <v>482</v>
      </c>
      <c r="B436" s="292"/>
      <c r="C436" s="291" t="s">
        <v>488</v>
      </c>
      <c r="D436" s="291"/>
      <c r="E436" s="291"/>
      <c r="F436" s="291"/>
      <c r="G436" s="38">
        <f t="shared" si="86"/>
        <v>3.8325</v>
      </c>
      <c r="H436" s="38">
        <f t="shared" si="87"/>
        <v>4.2699999999999996</v>
      </c>
      <c r="I436" s="187">
        <v>3.5</v>
      </c>
      <c r="J436" s="34"/>
    </row>
    <row r="437" spans="1:10">
      <c r="A437" s="292" t="s">
        <v>483</v>
      </c>
      <c r="B437" s="292"/>
      <c r="C437" s="292" t="s">
        <v>489</v>
      </c>
      <c r="D437" s="292"/>
      <c r="E437" s="292"/>
      <c r="F437" s="292"/>
      <c r="G437" s="38">
        <f t="shared" si="86"/>
        <v>3.8325</v>
      </c>
      <c r="H437" s="38">
        <f t="shared" si="87"/>
        <v>4.2699999999999996</v>
      </c>
      <c r="I437" s="187">
        <v>3.5</v>
      </c>
      <c r="J437" s="34"/>
    </row>
    <row r="438" spans="1:10">
      <c r="A438" s="291" t="s">
        <v>484</v>
      </c>
      <c r="B438" s="291"/>
      <c r="C438" s="292" t="s">
        <v>490</v>
      </c>
      <c r="D438" s="292"/>
      <c r="E438" s="292"/>
      <c r="F438" s="292"/>
      <c r="G438" s="38">
        <f t="shared" si="86"/>
        <v>3.8325</v>
      </c>
      <c r="H438" s="38">
        <f t="shared" si="87"/>
        <v>4.2699999999999996</v>
      </c>
      <c r="I438" s="187">
        <v>3.5</v>
      </c>
      <c r="J438" s="34"/>
    </row>
    <row r="439" spans="1:10">
      <c r="E439" s="5"/>
      <c r="F439" s="5"/>
      <c r="G439" s="39"/>
      <c r="H439" s="39"/>
      <c r="I439" s="40"/>
    </row>
    <row r="440" spans="1:10" ht="13.5" thickBot="1">
      <c r="A440" s="193" t="s">
        <v>491</v>
      </c>
      <c r="B440" s="193"/>
      <c r="C440" s="193"/>
      <c r="D440" s="193"/>
      <c r="E440" s="193"/>
      <c r="F440" s="193"/>
      <c r="G440" s="193"/>
      <c r="H440" s="193"/>
      <c r="I440" s="193"/>
    </row>
    <row r="441" spans="1:10" ht="25.5">
      <c r="A441" s="301" t="s">
        <v>0</v>
      </c>
      <c r="B441" s="302"/>
      <c r="C441" s="302" t="s">
        <v>2</v>
      </c>
      <c r="D441" s="302"/>
      <c r="E441" s="302"/>
      <c r="F441" s="303"/>
      <c r="G441" s="194" t="s">
        <v>182</v>
      </c>
      <c r="H441" s="194" t="s">
        <v>183</v>
      </c>
      <c r="I441" s="195" t="s">
        <v>7</v>
      </c>
    </row>
    <row r="442" spans="1:10" ht="14.25">
      <c r="A442" s="304" t="s">
        <v>500</v>
      </c>
      <c r="B442" s="305"/>
      <c r="C442" s="297" t="s">
        <v>492</v>
      </c>
      <c r="D442" s="306"/>
      <c r="E442" s="306"/>
      <c r="F442" s="300"/>
      <c r="G442" s="38">
        <f t="shared" ref="G442:G445" si="88">I442*1.095</f>
        <v>224.47499999999999</v>
      </c>
      <c r="H442" s="38">
        <f t="shared" ref="H442:H445" si="89">I442*1.22</f>
        <v>250.1</v>
      </c>
      <c r="I442" s="57">
        <v>205</v>
      </c>
    </row>
    <row r="443" spans="1:10" ht="14.25">
      <c r="A443" s="297" t="s">
        <v>501</v>
      </c>
      <c r="B443" s="298"/>
      <c r="C443" s="297" t="s">
        <v>493</v>
      </c>
      <c r="D443" s="306"/>
      <c r="E443" s="306"/>
      <c r="F443" s="300"/>
      <c r="G443" s="38">
        <f t="shared" si="88"/>
        <v>191.625</v>
      </c>
      <c r="H443" s="38">
        <f t="shared" si="89"/>
        <v>213.5</v>
      </c>
      <c r="I443" s="57">
        <v>175</v>
      </c>
    </row>
    <row r="444" spans="1:10" ht="14.25">
      <c r="A444" s="297" t="s">
        <v>502</v>
      </c>
      <c r="B444" s="298"/>
      <c r="C444" s="297" t="s">
        <v>494</v>
      </c>
      <c r="D444" s="299"/>
      <c r="E444" s="299"/>
      <c r="F444" s="298"/>
      <c r="G444" s="38">
        <f t="shared" si="88"/>
        <v>38.324999999999996</v>
      </c>
      <c r="H444" s="38">
        <f t="shared" si="89"/>
        <v>42.699999999999996</v>
      </c>
      <c r="I444" s="57">
        <v>35</v>
      </c>
    </row>
    <row r="445" spans="1:10" ht="14.25">
      <c r="A445" s="297" t="s">
        <v>503</v>
      </c>
      <c r="B445" s="300"/>
      <c r="C445" s="297" t="s">
        <v>495</v>
      </c>
      <c r="D445" s="299"/>
      <c r="E445" s="299"/>
      <c r="F445" s="298"/>
      <c r="G445" s="38">
        <f t="shared" si="88"/>
        <v>42.704999999999998</v>
      </c>
      <c r="H445" s="38">
        <f t="shared" si="89"/>
        <v>47.58</v>
      </c>
      <c r="I445" s="57">
        <v>39</v>
      </c>
    </row>
    <row r="446" spans="1:10">
      <c r="E446" s="5"/>
      <c r="F446" s="5"/>
      <c r="G446" s="39"/>
      <c r="H446" s="39"/>
      <c r="I446" s="40"/>
    </row>
    <row r="447" spans="1:10" ht="9.75" customHeight="1">
      <c r="A447" s="11" t="s">
        <v>157</v>
      </c>
      <c r="E447" s="5"/>
      <c r="F447" s="5"/>
      <c r="G447" s="39"/>
      <c r="H447" s="39"/>
      <c r="I447" s="40"/>
    </row>
    <row r="448" spans="1:10" ht="9.75" customHeight="1">
      <c r="A448" s="11" t="s">
        <v>496</v>
      </c>
      <c r="E448" s="5"/>
      <c r="F448" s="5"/>
      <c r="G448" s="39"/>
      <c r="H448" s="39"/>
      <c r="I448" s="40"/>
    </row>
    <row r="449" spans="1:9" ht="9.75" customHeight="1">
      <c r="A449" s="11" t="s">
        <v>497</v>
      </c>
      <c r="E449" s="5"/>
      <c r="F449" s="5"/>
      <c r="G449" s="39"/>
      <c r="H449" s="39"/>
      <c r="I449" s="40"/>
    </row>
    <row r="450" spans="1:9" ht="9.75" customHeight="1">
      <c r="A450" s="11" t="s">
        <v>498</v>
      </c>
      <c r="E450" s="5"/>
      <c r="F450" s="5"/>
      <c r="G450" s="39"/>
      <c r="H450" s="39"/>
      <c r="I450" s="40"/>
    </row>
    <row r="451" spans="1:9" ht="9.75" customHeight="1">
      <c r="A451" s="11" t="s">
        <v>499</v>
      </c>
      <c r="E451" s="5"/>
      <c r="F451" s="5"/>
      <c r="G451" s="39"/>
      <c r="H451" s="39"/>
      <c r="I451" s="40"/>
    </row>
    <row r="452" spans="1:9">
      <c r="E452" s="5"/>
      <c r="F452" s="5"/>
      <c r="G452" s="39"/>
      <c r="H452" s="39"/>
      <c r="I452" s="40"/>
    </row>
    <row r="453" spans="1:9">
      <c r="E453" s="5"/>
      <c r="F453" s="5"/>
      <c r="G453" s="39"/>
      <c r="H453" s="39"/>
      <c r="I453" s="40"/>
    </row>
    <row r="454" spans="1:9">
      <c r="E454" s="5"/>
      <c r="F454" s="5"/>
      <c r="G454" s="39"/>
      <c r="H454" s="39"/>
      <c r="I454" s="40"/>
    </row>
    <row r="455" spans="1:9">
      <c r="E455" s="5"/>
      <c r="F455" s="5"/>
      <c r="G455" s="39"/>
      <c r="H455" s="39"/>
      <c r="I455" s="40"/>
    </row>
    <row r="456" spans="1:9">
      <c r="E456" s="5"/>
      <c r="F456" s="5"/>
      <c r="G456" s="39"/>
      <c r="H456" s="39"/>
      <c r="I456" s="40"/>
    </row>
    <row r="457" spans="1:9">
      <c r="E457" s="5"/>
      <c r="F457" s="5"/>
      <c r="G457" s="39"/>
      <c r="H457" s="39"/>
      <c r="I457" s="40"/>
    </row>
    <row r="458" spans="1:9">
      <c r="E458" s="5"/>
      <c r="F458" s="5"/>
      <c r="G458" s="39"/>
      <c r="H458" s="39"/>
      <c r="I458" s="40"/>
    </row>
    <row r="459" spans="1:9">
      <c r="E459" s="5"/>
      <c r="F459" s="5"/>
      <c r="G459" s="39"/>
      <c r="H459" s="39"/>
      <c r="I459" s="40"/>
    </row>
    <row r="460" spans="1:9">
      <c r="E460" s="5"/>
      <c r="F460" s="5"/>
      <c r="G460" s="39"/>
      <c r="H460" s="39"/>
      <c r="I460" s="40"/>
    </row>
    <row r="461" spans="1:9">
      <c r="E461" s="5"/>
      <c r="F461" s="5"/>
      <c r="G461" s="39"/>
      <c r="H461" s="39"/>
      <c r="I461" s="40"/>
    </row>
    <row r="462" spans="1:9">
      <c r="E462" s="5"/>
      <c r="F462" s="5"/>
      <c r="G462" s="39"/>
      <c r="H462" s="39"/>
      <c r="I462" s="40"/>
    </row>
    <row r="463" spans="1:9">
      <c r="E463" s="5"/>
      <c r="F463" s="5"/>
      <c r="G463" s="39"/>
      <c r="H463" s="39"/>
      <c r="I463" s="40"/>
    </row>
    <row r="464" spans="1:9">
      <c r="E464" s="5"/>
      <c r="F464" s="5"/>
      <c r="G464" s="39"/>
      <c r="H464" s="39"/>
      <c r="I464" s="40"/>
    </row>
    <row r="465" spans="5:22">
      <c r="E465" s="5"/>
      <c r="F465" s="5"/>
      <c r="G465" s="39"/>
      <c r="H465" s="39"/>
      <c r="I465" s="40"/>
    </row>
    <row r="466" spans="5:22" ht="15" customHeight="1">
      <c r="E466" s="5"/>
      <c r="F466" s="5"/>
      <c r="G466" s="39"/>
      <c r="H466" s="39"/>
      <c r="I466" s="40"/>
    </row>
    <row r="467" spans="5:22" ht="15" customHeight="1">
      <c r="E467" s="5"/>
      <c r="F467" s="5"/>
      <c r="G467" s="39"/>
      <c r="H467" s="39"/>
      <c r="I467" s="40"/>
    </row>
    <row r="468" spans="5:22">
      <c r="E468" s="5"/>
      <c r="F468" s="5"/>
      <c r="G468" s="39"/>
      <c r="H468" s="39"/>
      <c r="I468" s="40"/>
    </row>
    <row r="469" spans="5:22">
      <c r="E469" s="5"/>
      <c r="F469" s="5"/>
      <c r="G469" s="39"/>
      <c r="H469" s="39"/>
      <c r="I469" s="40"/>
    </row>
    <row r="470" spans="5:22">
      <c r="E470" s="5"/>
      <c r="F470" s="5"/>
      <c r="G470" s="39"/>
      <c r="H470" s="39"/>
      <c r="I470" s="40"/>
    </row>
    <row r="471" spans="5:22">
      <c r="E471" s="5"/>
      <c r="F471" s="5"/>
      <c r="G471" s="39"/>
      <c r="H471" s="39"/>
      <c r="I471" s="40"/>
    </row>
    <row r="472" spans="5:22">
      <c r="E472" s="5"/>
      <c r="F472" s="5"/>
      <c r="G472" s="39"/>
      <c r="H472" s="39"/>
      <c r="I472" s="40"/>
    </row>
    <row r="473" spans="5:22">
      <c r="E473" s="5"/>
      <c r="F473" s="5"/>
      <c r="G473" s="39"/>
      <c r="H473" s="39"/>
      <c r="I473" s="40"/>
    </row>
    <row r="474" spans="5:22">
      <c r="E474" s="5"/>
      <c r="F474" s="5"/>
      <c r="G474" s="39"/>
      <c r="H474" s="39"/>
      <c r="I474" s="40"/>
      <c r="U474" s="4"/>
      <c r="V474" s="4"/>
    </row>
    <row r="475" spans="5:22">
      <c r="E475" s="5"/>
      <c r="F475" s="5"/>
      <c r="G475" s="39"/>
      <c r="H475" s="39"/>
      <c r="I475" s="40"/>
    </row>
    <row r="493" spans="20:20">
      <c r="T493" s="4"/>
    </row>
    <row r="514" spans="13:19">
      <c r="M514" s="4"/>
      <c r="N514" s="4"/>
      <c r="O514" s="4"/>
      <c r="P514" s="4"/>
      <c r="Q514" s="4"/>
      <c r="R514" s="4"/>
      <c r="S514" s="4"/>
    </row>
    <row r="618" spans="1:22" s="3" customFormat="1">
      <c r="A618"/>
      <c r="B618" s="5"/>
      <c r="C618" s="5"/>
      <c r="D618" s="5"/>
      <c r="E618" s="6"/>
      <c r="F618" s="6"/>
      <c r="G618"/>
      <c r="H618"/>
      <c r="I618"/>
      <c r="J618"/>
      <c r="K618"/>
      <c r="L618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s="3" customFormat="1">
      <c r="A619"/>
      <c r="B619" s="5"/>
      <c r="C619" s="5"/>
      <c r="D619" s="5"/>
      <c r="E619" s="6"/>
      <c r="F619" s="6"/>
      <c r="G619"/>
      <c r="H619"/>
      <c r="I619"/>
      <c r="J619"/>
      <c r="K619"/>
      <c r="L619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s="3" customFormat="1">
      <c r="A620"/>
      <c r="B620" s="5"/>
      <c r="C620" s="5"/>
      <c r="D620" s="5"/>
      <c r="E620" s="6"/>
      <c r="F620" s="6"/>
      <c r="G620"/>
      <c r="H620"/>
      <c r="I620"/>
      <c r="J620"/>
      <c r="K620"/>
      <c r="L620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s="3" customFormat="1">
      <c r="A621"/>
      <c r="B621" s="5"/>
      <c r="C621" s="5"/>
      <c r="D621" s="5"/>
      <c r="E621" s="6"/>
      <c r="F621" s="6"/>
      <c r="G621"/>
      <c r="H621"/>
      <c r="I621"/>
      <c r="J621"/>
      <c r="K621"/>
      <c r="L62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s="3" customFormat="1">
      <c r="A622"/>
      <c r="B622" s="5"/>
      <c r="C622" s="5"/>
      <c r="D622" s="5"/>
      <c r="E622" s="6"/>
      <c r="F622" s="6"/>
      <c r="G622"/>
      <c r="H622"/>
      <c r="I622"/>
      <c r="J622"/>
      <c r="K622"/>
      <c r="L622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s="3" customFormat="1">
      <c r="A623"/>
      <c r="B623" s="5"/>
      <c r="C623" s="5"/>
      <c r="D623" s="5"/>
      <c r="E623" s="6"/>
      <c r="F623" s="6"/>
      <c r="G623"/>
      <c r="H623"/>
      <c r="I623"/>
      <c r="J623"/>
      <c r="K623"/>
      <c r="L623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s="3" customFormat="1">
      <c r="A624"/>
      <c r="B624" s="5"/>
      <c r="C624" s="5"/>
      <c r="D624" s="5"/>
      <c r="E624" s="6"/>
      <c r="F624" s="6"/>
      <c r="G624"/>
      <c r="H624"/>
      <c r="I624"/>
      <c r="J624"/>
      <c r="K624"/>
      <c r="L624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s="3" customFormat="1">
      <c r="A625"/>
      <c r="B625" s="5"/>
      <c r="C625" s="5"/>
      <c r="D625" s="5"/>
      <c r="E625" s="6"/>
      <c r="F625" s="6"/>
      <c r="G625"/>
      <c r="H625"/>
      <c r="I625"/>
      <c r="J625"/>
      <c r="K625"/>
      <c r="L625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s="3" customFormat="1">
      <c r="A626"/>
      <c r="B626" s="5"/>
      <c r="C626" s="5"/>
      <c r="D626" s="5"/>
      <c r="E626" s="6"/>
      <c r="F626" s="6"/>
      <c r="G626"/>
      <c r="H626"/>
      <c r="I626"/>
      <c r="J626"/>
      <c r="K626"/>
      <c r="L626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9" spans="1:22">
      <c r="U629" s="3"/>
      <c r="V629" s="3"/>
    </row>
    <row r="630" spans="1:22">
      <c r="U630" s="3"/>
      <c r="V630" s="3"/>
    </row>
    <row r="631" spans="1:22">
      <c r="U631" s="3"/>
      <c r="V631" s="3"/>
    </row>
    <row r="632" spans="1:22">
      <c r="U632" s="3"/>
      <c r="V632" s="3"/>
    </row>
    <row r="633" spans="1:22">
      <c r="U633" s="3"/>
      <c r="V633" s="3"/>
    </row>
    <row r="634" spans="1:22">
      <c r="U634" s="3"/>
      <c r="V634" s="3"/>
    </row>
    <row r="635" spans="1:22">
      <c r="U635" s="3"/>
      <c r="V635" s="3"/>
    </row>
    <row r="636" spans="1:22">
      <c r="U636" s="3"/>
      <c r="V636" s="3"/>
    </row>
    <row r="637" spans="1:22">
      <c r="U637" s="3"/>
      <c r="V637" s="3"/>
    </row>
    <row r="648" spans="20:20">
      <c r="T648" s="3"/>
    </row>
    <row r="649" spans="20:20">
      <c r="T649" s="3"/>
    </row>
    <row r="650" spans="20:20">
      <c r="T650" s="3"/>
    </row>
    <row r="651" spans="20:20">
      <c r="T651" s="3"/>
    </row>
    <row r="652" spans="20:20">
      <c r="T652" s="3"/>
    </row>
    <row r="653" spans="20:20">
      <c r="T653" s="3"/>
    </row>
    <row r="654" spans="20:20">
      <c r="T654" s="3"/>
    </row>
    <row r="655" spans="20:20">
      <c r="T655" s="3"/>
    </row>
    <row r="656" spans="20:20">
      <c r="T656" s="3"/>
    </row>
    <row r="669" spans="13:19">
      <c r="M669" s="3"/>
      <c r="N669" s="3"/>
      <c r="O669" s="3"/>
      <c r="P669" s="3"/>
      <c r="Q669" s="3"/>
      <c r="R669" s="3"/>
      <c r="S669" s="3"/>
    </row>
    <row r="670" spans="13:19">
      <c r="M670" s="3"/>
      <c r="N670" s="3"/>
      <c r="O670" s="3"/>
      <c r="P670" s="3"/>
      <c r="Q670" s="3"/>
      <c r="R670" s="3"/>
      <c r="S670" s="3"/>
    </row>
    <row r="671" spans="13:19">
      <c r="M671" s="3"/>
      <c r="N671" s="3"/>
      <c r="O671" s="3"/>
      <c r="P671" s="3"/>
      <c r="Q671" s="3"/>
      <c r="R671" s="3"/>
      <c r="S671" s="3"/>
    </row>
    <row r="672" spans="13:19">
      <c r="M672" s="3"/>
      <c r="N672" s="3"/>
      <c r="O672" s="3"/>
      <c r="P672" s="3"/>
      <c r="Q672" s="3"/>
      <c r="R672" s="3"/>
      <c r="S672" s="3"/>
    </row>
    <row r="673" spans="13:19">
      <c r="M673" s="3"/>
      <c r="N673" s="3"/>
      <c r="O673" s="3"/>
      <c r="P673" s="3"/>
      <c r="Q673" s="3"/>
      <c r="R673" s="3"/>
      <c r="S673" s="3"/>
    </row>
    <row r="674" spans="13:19">
      <c r="M674" s="3"/>
      <c r="N674" s="3"/>
      <c r="O674" s="3"/>
      <c r="P674" s="3"/>
      <c r="Q674" s="3"/>
      <c r="R674" s="3"/>
      <c r="S674" s="3"/>
    </row>
    <row r="675" spans="13:19">
      <c r="M675" s="3"/>
      <c r="N675" s="3"/>
      <c r="O675" s="3"/>
      <c r="P675" s="3"/>
      <c r="Q675" s="3"/>
      <c r="R675" s="3"/>
      <c r="S675" s="3"/>
    </row>
    <row r="676" spans="13:19">
      <c r="M676" s="3"/>
      <c r="N676" s="3"/>
      <c r="O676" s="3"/>
      <c r="P676" s="3"/>
      <c r="Q676" s="3"/>
      <c r="R676" s="3"/>
      <c r="S676" s="3"/>
    </row>
    <row r="677" spans="13:19">
      <c r="M677" s="3"/>
      <c r="N677" s="3"/>
      <c r="O677" s="3"/>
      <c r="P677" s="3"/>
      <c r="Q677" s="3"/>
      <c r="R677" s="3"/>
      <c r="S677" s="3"/>
    </row>
  </sheetData>
  <mergeCells count="345">
    <mergeCell ref="A444:B444"/>
    <mergeCell ref="C444:F444"/>
    <mergeCell ref="A445:B445"/>
    <mergeCell ref="C445:F445"/>
    <mergeCell ref="A441:B441"/>
    <mergeCell ref="C441:F441"/>
    <mergeCell ref="A442:B442"/>
    <mergeCell ref="C442:F442"/>
    <mergeCell ref="A443:B443"/>
    <mergeCell ref="C443:F443"/>
    <mergeCell ref="A438:B438"/>
    <mergeCell ref="C433:F433"/>
    <mergeCell ref="C435:F435"/>
    <mergeCell ref="C436:F436"/>
    <mergeCell ref="C437:F437"/>
    <mergeCell ref="C438:F438"/>
    <mergeCell ref="C427:D427"/>
    <mergeCell ref="C428:D428"/>
    <mergeCell ref="E422:F422"/>
    <mergeCell ref="E423:F423"/>
    <mergeCell ref="E424:F424"/>
    <mergeCell ref="E425:F425"/>
    <mergeCell ref="E426:F426"/>
    <mergeCell ref="E427:F427"/>
    <mergeCell ref="E428:F428"/>
    <mergeCell ref="A429:F429"/>
    <mergeCell ref="C434:F434"/>
    <mergeCell ref="A432:B432"/>
    <mergeCell ref="C432:F432"/>
    <mergeCell ref="A434:B434"/>
    <mergeCell ref="A433:B433"/>
    <mergeCell ref="A435:B435"/>
    <mergeCell ref="A436:B436"/>
    <mergeCell ref="A437:B437"/>
    <mergeCell ref="C421:D421"/>
    <mergeCell ref="C419:F419"/>
    <mergeCell ref="E421:F421"/>
    <mergeCell ref="C422:D422"/>
    <mergeCell ref="C423:D423"/>
    <mergeCell ref="C424:D424"/>
    <mergeCell ref="C425:D425"/>
    <mergeCell ref="C426:D426"/>
    <mergeCell ref="B276:F276"/>
    <mergeCell ref="B405:F405"/>
    <mergeCell ref="C418:D418"/>
    <mergeCell ref="C417:D417"/>
    <mergeCell ref="D402:E402"/>
    <mergeCell ref="B343:F343"/>
    <mergeCell ref="B373:C373"/>
    <mergeCell ref="B374:C374"/>
    <mergeCell ref="B375:C375"/>
    <mergeCell ref="B349:F349"/>
    <mergeCell ref="D373:E373"/>
    <mergeCell ref="B404:F404"/>
    <mergeCell ref="B359:F359"/>
    <mergeCell ref="B360:F360"/>
    <mergeCell ref="D107:E107"/>
    <mergeCell ref="B107:C107"/>
    <mergeCell ref="B108:C108"/>
    <mergeCell ref="D96:E96"/>
    <mergeCell ref="B96:C96"/>
    <mergeCell ref="B94:C94"/>
    <mergeCell ref="D92:E92"/>
    <mergeCell ref="B114:C114"/>
    <mergeCell ref="B115:C115"/>
    <mergeCell ref="A1:I3"/>
    <mergeCell ref="A4:I4"/>
    <mergeCell ref="B12:C12"/>
    <mergeCell ref="D12:E12"/>
    <mergeCell ref="A13:I13"/>
    <mergeCell ref="D14:E14"/>
    <mergeCell ref="D15:E15"/>
    <mergeCell ref="D16:E16"/>
    <mergeCell ref="D8:E8"/>
    <mergeCell ref="B5:C5"/>
    <mergeCell ref="D5:E5"/>
    <mergeCell ref="B6:C6"/>
    <mergeCell ref="D6:E6"/>
    <mergeCell ref="B7:C7"/>
    <mergeCell ref="D7:E7"/>
    <mergeCell ref="B8:C8"/>
    <mergeCell ref="B9:C9"/>
    <mergeCell ref="B10:C10"/>
    <mergeCell ref="B11:C11"/>
    <mergeCell ref="D9:E9"/>
    <mergeCell ref="D10:E10"/>
    <mergeCell ref="D11:E11"/>
    <mergeCell ref="B14:C14"/>
    <mergeCell ref="B15:C15"/>
    <mergeCell ref="B34:C34"/>
    <mergeCell ref="B36:C36"/>
    <mergeCell ref="B38:C38"/>
    <mergeCell ref="B69:C69"/>
    <mergeCell ref="A90:I90"/>
    <mergeCell ref="D91:E91"/>
    <mergeCell ref="A61:I61"/>
    <mergeCell ref="B67:C67"/>
    <mergeCell ref="B65:C65"/>
    <mergeCell ref="B66:C66"/>
    <mergeCell ref="B37:C37"/>
    <mergeCell ref="B73:C73"/>
    <mergeCell ref="B50:C50"/>
    <mergeCell ref="A87:I89"/>
    <mergeCell ref="B70:C70"/>
    <mergeCell ref="B71:C71"/>
    <mergeCell ref="B72:C72"/>
    <mergeCell ref="B75:C75"/>
    <mergeCell ref="B76:C76"/>
    <mergeCell ref="B74:C74"/>
    <mergeCell ref="B63:C63"/>
    <mergeCell ref="B64:C64"/>
    <mergeCell ref="B52:C52"/>
    <mergeCell ref="B97:C97"/>
    <mergeCell ref="B93:C93"/>
    <mergeCell ref="B91:C91"/>
    <mergeCell ref="B101:C101"/>
    <mergeCell ref="B102:C102"/>
    <mergeCell ref="B103:C103"/>
    <mergeCell ref="B111:C111"/>
    <mergeCell ref="B104:C104"/>
    <mergeCell ref="B105:C105"/>
    <mergeCell ref="A99:I99"/>
    <mergeCell ref="D101:E101"/>
    <mergeCell ref="D94:E94"/>
    <mergeCell ref="B95:C95"/>
    <mergeCell ref="D95:E95"/>
    <mergeCell ref="D97:E97"/>
    <mergeCell ref="B92:C92"/>
    <mergeCell ref="B100:C100"/>
    <mergeCell ref="D100:E100"/>
    <mergeCell ref="D108:E108"/>
    <mergeCell ref="D102:E102"/>
    <mergeCell ref="D103:E103"/>
    <mergeCell ref="D104:E104"/>
    <mergeCell ref="D105:E105"/>
    <mergeCell ref="D106:E106"/>
    <mergeCell ref="B113:C113"/>
    <mergeCell ref="B68:C68"/>
    <mergeCell ref="B53:C53"/>
    <mergeCell ref="B54:C54"/>
    <mergeCell ref="B55:C55"/>
    <mergeCell ref="A110:I110"/>
    <mergeCell ref="B62:C62"/>
    <mergeCell ref="D25:E25"/>
    <mergeCell ref="A26:I26"/>
    <mergeCell ref="B39:C39"/>
    <mergeCell ref="B30:C30"/>
    <mergeCell ref="B31:C31"/>
    <mergeCell ref="B32:C32"/>
    <mergeCell ref="B33:C33"/>
    <mergeCell ref="B35:C35"/>
    <mergeCell ref="B51:C51"/>
    <mergeCell ref="B25:C25"/>
    <mergeCell ref="B27:C27"/>
    <mergeCell ref="B28:C28"/>
    <mergeCell ref="B29:C29"/>
    <mergeCell ref="B48:C48"/>
    <mergeCell ref="A49:I49"/>
    <mergeCell ref="B106:C106"/>
    <mergeCell ref="B112:C112"/>
    <mergeCell ref="B208:F208"/>
    <mergeCell ref="B347:F347"/>
    <mergeCell ref="D185:E185"/>
    <mergeCell ref="B209:F209"/>
    <mergeCell ref="D18:E18"/>
    <mergeCell ref="D19:E19"/>
    <mergeCell ref="D20:E20"/>
    <mergeCell ref="D403:E403"/>
    <mergeCell ref="D186:E186"/>
    <mergeCell ref="D187:E187"/>
    <mergeCell ref="B299:D299"/>
    <mergeCell ref="D305:E305"/>
    <mergeCell ref="D306:E306"/>
    <mergeCell ref="D93:E93"/>
    <mergeCell ref="B143:F143"/>
    <mergeCell ref="B216:F216"/>
    <mergeCell ref="D196:E196"/>
    <mergeCell ref="D197:E197"/>
    <mergeCell ref="D198:E198"/>
    <mergeCell ref="D199:E199"/>
    <mergeCell ref="B401:C401"/>
    <mergeCell ref="D399:E399"/>
    <mergeCell ref="D400:E400"/>
    <mergeCell ref="B158:F158"/>
    <mergeCell ref="B128:F128"/>
    <mergeCell ref="B140:F140"/>
    <mergeCell ref="B156:F156"/>
    <mergeCell ref="B157:F157"/>
    <mergeCell ref="B141:F141"/>
    <mergeCell ref="B142:F142"/>
    <mergeCell ref="B145:F145"/>
    <mergeCell ref="B148:F148"/>
    <mergeCell ref="B144:F144"/>
    <mergeCell ref="B155:F155"/>
    <mergeCell ref="B153:F153"/>
    <mergeCell ref="B154:F154"/>
    <mergeCell ref="B149:F149"/>
    <mergeCell ref="B150:F150"/>
    <mergeCell ref="B151:F151"/>
    <mergeCell ref="B152:F152"/>
    <mergeCell ref="A139:I139"/>
    <mergeCell ref="B146:F146"/>
    <mergeCell ref="B147:F147"/>
    <mergeCell ref="B126:F126"/>
    <mergeCell ref="B127:F127"/>
    <mergeCell ref="B116:C116"/>
    <mergeCell ref="A121:I121"/>
    <mergeCell ref="A125:I125"/>
    <mergeCell ref="B123:C123"/>
    <mergeCell ref="B117:C117"/>
    <mergeCell ref="B118:C118"/>
    <mergeCell ref="B119:C119"/>
    <mergeCell ref="B122:C122"/>
    <mergeCell ref="B319:F319"/>
    <mergeCell ref="B322:F322"/>
    <mergeCell ref="B310:F310"/>
    <mergeCell ref="B311:F311"/>
    <mergeCell ref="B346:F346"/>
    <mergeCell ref="B314:F314"/>
    <mergeCell ref="B232:F232"/>
    <mergeCell ref="B233:F233"/>
    <mergeCell ref="B320:F320"/>
    <mergeCell ref="B238:F238"/>
    <mergeCell ref="B237:F237"/>
    <mergeCell ref="B321:F321"/>
    <mergeCell ref="B316:F316"/>
    <mergeCell ref="B309:F309"/>
    <mergeCell ref="B301:D301"/>
    <mergeCell ref="B295:C295"/>
    <mergeCell ref="B274:F274"/>
    <mergeCell ref="D267:E267"/>
    <mergeCell ref="B270:F270"/>
    <mergeCell ref="B271:F271"/>
    <mergeCell ref="B267:C267"/>
    <mergeCell ref="C253:C254"/>
    <mergeCell ref="F253:F254"/>
    <mergeCell ref="B234:F234"/>
    <mergeCell ref="B294:C294"/>
    <mergeCell ref="D294:E294"/>
    <mergeCell ref="B300:D300"/>
    <mergeCell ref="B277:F277"/>
    <mergeCell ref="B302:D302"/>
    <mergeCell ref="A253:B254"/>
    <mergeCell ref="B278:F278"/>
    <mergeCell ref="B272:F272"/>
    <mergeCell ref="B273:F273"/>
    <mergeCell ref="B265:C265"/>
    <mergeCell ref="D265:E265"/>
    <mergeCell ref="B266:C266"/>
    <mergeCell ref="D266:E266"/>
    <mergeCell ref="B275:F275"/>
    <mergeCell ref="B159:F159"/>
    <mergeCell ref="B164:F164"/>
    <mergeCell ref="D192:E192"/>
    <mergeCell ref="B160:F160"/>
    <mergeCell ref="B161:F161"/>
    <mergeCell ref="B162:F162"/>
    <mergeCell ref="D188:E188"/>
    <mergeCell ref="D189:E189"/>
    <mergeCell ref="D190:E190"/>
    <mergeCell ref="D191:E191"/>
    <mergeCell ref="D184:E184"/>
    <mergeCell ref="B210:F210"/>
    <mergeCell ref="B163:F163"/>
    <mergeCell ref="C213:D213"/>
    <mergeCell ref="B239:F239"/>
    <mergeCell ref="B240:F240"/>
    <mergeCell ref="D193:E193"/>
    <mergeCell ref="D194:E194"/>
    <mergeCell ref="D195:E195"/>
    <mergeCell ref="D200:E200"/>
    <mergeCell ref="B204:F204"/>
    <mergeCell ref="B205:F205"/>
    <mergeCell ref="C214:D214"/>
    <mergeCell ref="C215:D215"/>
    <mergeCell ref="E213:F213"/>
    <mergeCell ref="B227:C227"/>
    <mergeCell ref="D227:E227"/>
    <mergeCell ref="B228:C228"/>
    <mergeCell ref="D228:E228"/>
    <mergeCell ref="B229:C229"/>
    <mergeCell ref="D229:E229"/>
    <mergeCell ref="B225:C225"/>
    <mergeCell ref="B226:C226"/>
    <mergeCell ref="D225:E225"/>
    <mergeCell ref="D226:E226"/>
    <mergeCell ref="B345:F345"/>
    <mergeCell ref="B352:F352"/>
    <mergeCell ref="B353:F353"/>
    <mergeCell ref="B354:F354"/>
    <mergeCell ref="D374:E374"/>
    <mergeCell ref="D375:E375"/>
    <mergeCell ref="B355:F355"/>
    <mergeCell ref="B356:F356"/>
    <mergeCell ref="B357:F357"/>
    <mergeCell ref="B358:F358"/>
    <mergeCell ref="B351:F351"/>
    <mergeCell ref="B19:C19"/>
    <mergeCell ref="B20:C20"/>
    <mergeCell ref="B396:F396"/>
    <mergeCell ref="B402:C402"/>
    <mergeCell ref="B403:C403"/>
    <mergeCell ref="B279:F279"/>
    <mergeCell ref="B280:F280"/>
    <mergeCell ref="B281:F281"/>
    <mergeCell ref="B315:F315"/>
    <mergeCell ref="B317:F317"/>
    <mergeCell ref="B318:F318"/>
    <mergeCell ref="B350:F350"/>
    <mergeCell ref="B400:C400"/>
    <mergeCell ref="B399:C399"/>
    <mergeCell ref="D295:E295"/>
    <mergeCell ref="B296:C296"/>
    <mergeCell ref="D296:E296"/>
    <mergeCell ref="B348:F348"/>
    <mergeCell ref="D401:E401"/>
    <mergeCell ref="B361:F361"/>
    <mergeCell ref="B362:F362"/>
    <mergeCell ref="B376:C376"/>
    <mergeCell ref="D376:E376"/>
    <mergeCell ref="B344:F344"/>
    <mergeCell ref="B16:C16"/>
    <mergeCell ref="B17:C17"/>
    <mergeCell ref="D17:E17"/>
    <mergeCell ref="B56:C56"/>
    <mergeCell ref="B57:C57"/>
    <mergeCell ref="B58:C58"/>
    <mergeCell ref="B59:C59"/>
    <mergeCell ref="B40:C40"/>
    <mergeCell ref="B41:C41"/>
    <mergeCell ref="B42:C42"/>
    <mergeCell ref="B43:C43"/>
    <mergeCell ref="B44:C44"/>
    <mergeCell ref="B45:C45"/>
    <mergeCell ref="B46:C46"/>
    <mergeCell ref="B47:C47"/>
    <mergeCell ref="B21:C21"/>
    <mergeCell ref="B22:C22"/>
    <mergeCell ref="D21:E21"/>
    <mergeCell ref="D22:E22"/>
    <mergeCell ref="B24:C24"/>
    <mergeCell ref="D24:E24"/>
    <mergeCell ref="B23:C23"/>
    <mergeCell ref="D23:E23"/>
    <mergeCell ref="B18:C18"/>
  </mergeCells>
  <pageMargins left="0.23622047244094491" right="0.23622047244094491" top="0.74803149606299213" bottom="0.55118110236220474" header="0.31496062992125984" footer="0.31496062992125984"/>
  <pageSetup paperSize="9" scale="77" fitToHeight="0" orientation="portrait" r:id="rId1"/>
  <headerFooter alignWithMargins="0"/>
  <rowBreaks count="6" manualBreakCount="6">
    <brk id="85" max="16383" man="1"/>
    <brk id="179" max="16383" man="1"/>
    <brk id="248" max="16383" man="1"/>
    <brk id="289" max="16383" man="1"/>
    <brk id="328" max="16383" man="1"/>
    <brk id="3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DAIKIN ALTHERMA</vt:lpstr>
      <vt:lpstr>'DAIKIN ALTHERMA'!Področje_tiskanja</vt:lpstr>
    </vt:vector>
  </TitlesOfParts>
  <Company>Vitanest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Primož Kompara;Franko Troha</dc:creator>
  <cp:lastModifiedBy>Saša</cp:lastModifiedBy>
  <cp:lastPrinted>2018-02-19T15:05:58Z</cp:lastPrinted>
  <dcterms:created xsi:type="dcterms:W3CDTF">2007-04-04T13:28:05Z</dcterms:created>
  <dcterms:modified xsi:type="dcterms:W3CDTF">2019-04-11T09:40:31Z</dcterms:modified>
</cp:coreProperties>
</file>